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18195" windowHeight="10065" activeTab="6"/>
  </bookViews>
  <sheets>
    <sheet name="602 dhe 231" sheetId="3" r:id="rId1"/>
    <sheet name="pagat" sheetId="7" r:id="rId2"/>
    <sheet name="të ardhurat" sheetId="8" r:id="rId3"/>
    <sheet name="Buxheti vjetor 2023" sheetId="12" r:id="rId4"/>
    <sheet name="Buxheti vjetor 2024" sheetId="10" r:id="rId5"/>
    <sheet name="Buxheti vjetor 2025" sheetId="11" r:id="rId6"/>
    <sheet name="Nr.punonjësve" sheetId="13" r:id="rId7"/>
  </sheets>
  <definedNames>
    <definedName name="_xlnm.Print_Area" localSheetId="0">'602 dhe 231'!$A$1:$P$70</definedName>
    <definedName name="_xlnm.Print_Area" localSheetId="3">'Buxheti vjetor 2023'!$A$1:$P$48</definedName>
    <definedName name="_xlnm.Print_Area" localSheetId="4">'Buxheti vjetor 2024'!$A$1:$P$48</definedName>
    <definedName name="_xlnm.Print_Area" localSheetId="5">'Buxheti vjetor 2025'!$A$1:$P$47</definedName>
    <definedName name="_xlnm.Print_Area" localSheetId="1">pagat!$A$1:$V$83</definedName>
    <definedName name="_xlnm.Print_Area" localSheetId="2">'të ardhurat'!$A$1:$K$27</definedName>
  </definedNames>
  <calcPr calcId="125725"/>
</workbook>
</file>

<file path=xl/calcChain.xml><?xml version="1.0" encoding="utf-8"?>
<calcChain xmlns="http://schemas.openxmlformats.org/spreadsheetml/2006/main">
  <c r="O13" i="11"/>
  <c r="O12"/>
  <c r="G48" i="3"/>
  <c r="G44"/>
  <c r="G41"/>
  <c r="G38"/>
  <c r="G33"/>
  <c r="G23"/>
  <c r="G16"/>
  <c r="G15"/>
  <c r="I16"/>
  <c r="I23"/>
  <c r="I33"/>
  <c r="I38"/>
  <c r="I15" s="1"/>
  <c r="I41"/>
  <c r="I44"/>
  <c r="I48"/>
  <c r="L16"/>
  <c r="L23"/>
  <c r="L33"/>
  <c r="L38"/>
  <c r="L41"/>
  <c r="L44"/>
  <c r="L48"/>
  <c r="D33"/>
  <c r="F12"/>
  <c r="D12"/>
  <c r="E16" i="13"/>
  <c r="F16"/>
  <c r="G16"/>
  <c r="H16"/>
  <c r="I16"/>
  <c r="J16"/>
  <c r="K16"/>
  <c r="D16"/>
  <c r="T11" i="7"/>
  <c r="T12"/>
  <c r="T13"/>
  <c r="T10"/>
  <c r="P42" i="12"/>
  <c r="P41"/>
  <c r="P40"/>
  <c r="P39"/>
  <c r="P38"/>
  <c r="P37"/>
  <c r="O37"/>
  <c r="N37"/>
  <c r="M37"/>
  <c r="L37"/>
  <c r="K37"/>
  <c r="J37"/>
  <c r="I37"/>
  <c r="H37"/>
  <c r="G37"/>
  <c r="P36"/>
  <c r="P35"/>
  <c r="P34"/>
  <c r="P33"/>
  <c r="P32"/>
  <c r="O31"/>
  <c r="N31"/>
  <c r="M31"/>
  <c r="L31"/>
  <c r="K31"/>
  <c r="J31"/>
  <c r="I31"/>
  <c r="H31"/>
  <c r="G31"/>
  <c r="P31" s="1"/>
  <c r="P30"/>
  <c r="P29"/>
  <c r="P28"/>
  <c r="P27"/>
  <c r="P26"/>
  <c r="O25"/>
  <c r="N25"/>
  <c r="M25"/>
  <c r="L25"/>
  <c r="K25"/>
  <c r="J25"/>
  <c r="I25"/>
  <c r="H25"/>
  <c r="P25" s="1"/>
  <c r="G25"/>
  <c r="P24"/>
  <c r="P23"/>
  <c r="P22"/>
  <c r="P21"/>
  <c r="P20"/>
  <c r="O19"/>
  <c r="N19"/>
  <c r="M19"/>
  <c r="M12" s="1"/>
  <c r="L19"/>
  <c r="K19"/>
  <c r="K12" s="1"/>
  <c r="J19"/>
  <c r="I19"/>
  <c r="H19"/>
  <c r="G19"/>
  <c r="P18"/>
  <c r="P17"/>
  <c r="P16"/>
  <c r="P15"/>
  <c r="P14"/>
  <c r="O13"/>
  <c r="N13"/>
  <c r="M13"/>
  <c r="L13"/>
  <c r="K13"/>
  <c r="J13"/>
  <c r="I13"/>
  <c r="H13"/>
  <c r="G13"/>
  <c r="L12"/>
  <c r="J12"/>
  <c r="G72" i="7"/>
  <c r="E23" i="3"/>
  <c r="F23"/>
  <c r="H23"/>
  <c r="J23"/>
  <c r="K23"/>
  <c r="M23"/>
  <c r="N23"/>
  <c r="O23"/>
  <c r="P23"/>
  <c r="D23"/>
  <c r="E48"/>
  <c r="E44"/>
  <c r="E41"/>
  <c r="E38"/>
  <c r="E33"/>
  <c r="E16"/>
  <c r="L15" l="1"/>
  <c r="P13" i="12"/>
  <c r="O12"/>
  <c r="N12"/>
  <c r="I12"/>
  <c r="P19"/>
  <c r="H12"/>
  <c r="G12"/>
  <c r="E15" i="3"/>
  <c r="P42" i="11"/>
  <c r="P41"/>
  <c r="P40"/>
  <c r="P39"/>
  <c r="P38"/>
  <c r="O37"/>
  <c r="N37"/>
  <c r="M37"/>
  <c r="L37"/>
  <c r="K37"/>
  <c r="J37"/>
  <c r="I37"/>
  <c r="H37"/>
  <c r="P37" s="1"/>
  <c r="G37"/>
  <c r="P36"/>
  <c r="P35"/>
  <c r="P34"/>
  <c r="P33"/>
  <c r="P32"/>
  <c r="O31"/>
  <c r="N31"/>
  <c r="M31"/>
  <c r="L31"/>
  <c r="K31"/>
  <c r="J31"/>
  <c r="I31"/>
  <c r="H31"/>
  <c r="G31"/>
  <c r="P31" s="1"/>
  <c r="P30"/>
  <c r="P29"/>
  <c r="P28"/>
  <c r="P27"/>
  <c r="P26"/>
  <c r="O25"/>
  <c r="N25"/>
  <c r="M25"/>
  <c r="L25"/>
  <c r="K25"/>
  <c r="J25"/>
  <c r="I25"/>
  <c r="H25"/>
  <c r="P25" s="1"/>
  <c r="G25"/>
  <c r="P24"/>
  <c r="P23"/>
  <c r="P22"/>
  <c r="P21"/>
  <c r="P20"/>
  <c r="O19"/>
  <c r="N19"/>
  <c r="M19"/>
  <c r="M12" s="1"/>
  <c r="L19"/>
  <c r="K19"/>
  <c r="K12" s="1"/>
  <c r="J19"/>
  <c r="I19"/>
  <c r="H19"/>
  <c r="G19"/>
  <c r="P19" s="1"/>
  <c r="P18"/>
  <c r="P17"/>
  <c r="P16"/>
  <c r="P15"/>
  <c r="P14"/>
  <c r="N13"/>
  <c r="M13"/>
  <c r="L13"/>
  <c r="K13"/>
  <c r="J13"/>
  <c r="I13"/>
  <c r="H13"/>
  <c r="G13"/>
  <c r="N12"/>
  <c r="L12"/>
  <c r="J12"/>
  <c r="P42" i="10"/>
  <c r="P41"/>
  <c r="P40"/>
  <c r="P39"/>
  <c r="P38"/>
  <c r="O37"/>
  <c r="N37"/>
  <c r="M37"/>
  <c r="L37"/>
  <c r="K37"/>
  <c r="J37"/>
  <c r="I37"/>
  <c r="H37"/>
  <c r="G37"/>
  <c r="P37" s="1"/>
  <c r="P36"/>
  <c r="P35"/>
  <c r="P34"/>
  <c r="P33"/>
  <c r="P32"/>
  <c r="O31"/>
  <c r="N31"/>
  <c r="M31"/>
  <c r="L31"/>
  <c r="K31"/>
  <c r="J31"/>
  <c r="I31"/>
  <c r="H31"/>
  <c r="G31"/>
  <c r="P31" s="1"/>
  <c r="P30"/>
  <c r="P29"/>
  <c r="P28"/>
  <c r="P27"/>
  <c r="P26"/>
  <c r="O25"/>
  <c r="N25"/>
  <c r="M25"/>
  <c r="L25"/>
  <c r="K25"/>
  <c r="J25"/>
  <c r="I25"/>
  <c r="H25"/>
  <c r="P25" s="1"/>
  <c r="G25"/>
  <c r="P24"/>
  <c r="P23"/>
  <c r="P22"/>
  <c r="P21"/>
  <c r="P20"/>
  <c r="O19"/>
  <c r="N19"/>
  <c r="M19"/>
  <c r="L19"/>
  <c r="K19"/>
  <c r="J19"/>
  <c r="I19"/>
  <c r="H19"/>
  <c r="P19" s="1"/>
  <c r="G19"/>
  <c r="P18"/>
  <c r="P17"/>
  <c r="P16"/>
  <c r="P15"/>
  <c r="P14"/>
  <c r="O13"/>
  <c r="O12" s="1"/>
  <c r="N13"/>
  <c r="M13"/>
  <c r="L13"/>
  <c r="L12" s="1"/>
  <c r="K13"/>
  <c r="K12" s="1"/>
  <c r="J13"/>
  <c r="I13"/>
  <c r="I12" s="1"/>
  <c r="H13"/>
  <c r="G13"/>
  <c r="G12" s="1"/>
  <c r="N12"/>
  <c r="M12"/>
  <c r="J12"/>
  <c r="T18" i="7"/>
  <c r="Q32"/>
  <c r="H32"/>
  <c r="G32"/>
  <c r="H12" i="11" l="1"/>
  <c r="I12"/>
  <c r="P13" i="10"/>
  <c r="P12" i="12"/>
  <c r="P13" i="11"/>
  <c r="G12"/>
  <c r="H12" i="10"/>
  <c r="P12" s="1"/>
  <c r="F16" i="3"/>
  <c r="H16"/>
  <c r="J16"/>
  <c r="K16"/>
  <c r="M16"/>
  <c r="N16"/>
  <c r="O16"/>
  <c r="P16"/>
  <c r="D16"/>
  <c r="P33"/>
  <c r="P38"/>
  <c r="P41"/>
  <c r="P44"/>
  <c r="P48"/>
  <c r="T9" i="7"/>
  <c r="S77"/>
  <c r="S78" s="1"/>
  <c r="P77"/>
  <c r="P78" s="1"/>
  <c r="O77"/>
  <c r="O78" s="1"/>
  <c r="N77"/>
  <c r="N78" s="1"/>
  <c r="M77"/>
  <c r="M78" s="1"/>
  <c r="L77"/>
  <c r="L78" s="1"/>
  <c r="K77"/>
  <c r="K78" s="1"/>
  <c r="J77"/>
  <c r="J78" s="1"/>
  <c r="I77"/>
  <c r="I78" s="1"/>
  <c r="H78"/>
  <c r="E78"/>
  <c r="C77"/>
  <c r="C78" s="1"/>
  <c r="G76"/>
  <c r="Q76" s="1"/>
  <c r="R76" s="1"/>
  <c r="Q75"/>
  <c r="R75" s="1"/>
  <c r="G74"/>
  <c r="G78" s="1"/>
  <c r="Q73"/>
  <c r="R73" s="1"/>
  <c r="Q72"/>
  <c r="R72" s="1"/>
  <c r="Q71"/>
  <c r="R71" s="1"/>
  <c r="Q70"/>
  <c r="R70" s="1"/>
  <c r="T69"/>
  <c r="Q69"/>
  <c r="S31"/>
  <c r="C31"/>
  <c r="Q30"/>
  <c r="R30" s="1"/>
  <c r="G29"/>
  <c r="Q29" s="1"/>
  <c r="R29" s="1"/>
  <c r="G28"/>
  <c r="S26"/>
  <c r="O26"/>
  <c r="K26"/>
  <c r="I26"/>
  <c r="I32" s="1"/>
  <c r="C26"/>
  <c r="G25"/>
  <c r="Q25" s="1"/>
  <c r="R25" s="1"/>
  <c r="G24"/>
  <c r="Q24" s="1"/>
  <c r="R24" s="1"/>
  <c r="G23"/>
  <c r="Q23" s="1"/>
  <c r="R23" s="1"/>
  <c r="G22"/>
  <c r="Q22" s="1"/>
  <c r="R22" s="1"/>
  <c r="Q21"/>
  <c r="R21" s="1"/>
  <c r="G20"/>
  <c r="Q20" s="1"/>
  <c r="R20" s="1"/>
  <c r="Q19"/>
  <c r="R19" s="1"/>
  <c r="G18"/>
  <c r="Q18" s="1"/>
  <c r="R18" s="1"/>
  <c r="S16"/>
  <c r="S32" s="1"/>
  <c r="O16"/>
  <c r="I16"/>
  <c r="C16"/>
  <c r="Q15"/>
  <c r="R15" s="1"/>
  <c r="Q14"/>
  <c r="R14" s="1"/>
  <c r="Q13"/>
  <c r="R13" s="1"/>
  <c r="Q12"/>
  <c r="R12" s="1"/>
  <c r="Q11"/>
  <c r="R11" s="1"/>
  <c r="Q10"/>
  <c r="R10" s="1"/>
  <c r="Q9"/>
  <c r="R9" s="1"/>
  <c r="P12" i="11" l="1"/>
  <c r="C32" i="7"/>
  <c r="P15" i="3"/>
  <c r="U70" i="7"/>
  <c r="T70"/>
  <c r="U71"/>
  <c r="T71"/>
  <c r="V71" s="1"/>
  <c r="U72"/>
  <c r="T72"/>
  <c r="U73"/>
  <c r="T73"/>
  <c r="V73" s="1"/>
  <c r="U75"/>
  <c r="T75"/>
  <c r="V75" s="1"/>
  <c r="U76"/>
  <c r="T76"/>
  <c r="V76" s="1"/>
  <c r="R69"/>
  <c r="Q74"/>
  <c r="R74" s="1"/>
  <c r="R16"/>
  <c r="U9"/>
  <c r="U10"/>
  <c r="V10" s="1"/>
  <c r="U11"/>
  <c r="U12"/>
  <c r="T16"/>
  <c r="U13"/>
  <c r="U14"/>
  <c r="T14"/>
  <c r="U15"/>
  <c r="T15"/>
  <c r="R26"/>
  <c r="U18"/>
  <c r="U19"/>
  <c r="T19"/>
  <c r="U20"/>
  <c r="T20"/>
  <c r="U21"/>
  <c r="T21"/>
  <c r="U22"/>
  <c r="T22"/>
  <c r="U23"/>
  <c r="T23"/>
  <c r="U24"/>
  <c r="T24"/>
  <c r="U25"/>
  <c r="T25"/>
  <c r="U29"/>
  <c r="T29"/>
  <c r="U30"/>
  <c r="T30"/>
  <c r="Q28"/>
  <c r="R28" s="1"/>
  <c r="T26" l="1"/>
  <c r="V72"/>
  <c r="V29"/>
  <c r="V24"/>
  <c r="V22"/>
  <c r="V20"/>
  <c r="V14"/>
  <c r="V12"/>
  <c r="V70"/>
  <c r="V30"/>
  <c r="V25"/>
  <c r="V23"/>
  <c r="V21"/>
  <c r="V19"/>
  <c r="V15"/>
  <c r="V13"/>
  <c r="V11"/>
  <c r="U74"/>
  <c r="T74"/>
  <c r="T77" s="1"/>
  <c r="T78" s="1"/>
  <c r="R77"/>
  <c r="R78" s="1"/>
  <c r="U69"/>
  <c r="Q78"/>
  <c r="R31"/>
  <c r="R32" s="1"/>
  <c r="U28"/>
  <c r="U31" s="1"/>
  <c r="T28"/>
  <c r="T31" s="1"/>
  <c r="T32" s="1"/>
  <c r="U26"/>
  <c r="V18"/>
  <c r="U16"/>
  <c r="V9"/>
  <c r="D48" i="3"/>
  <c r="O48"/>
  <c r="N48"/>
  <c r="M48"/>
  <c r="K48"/>
  <c r="J48"/>
  <c r="H48"/>
  <c r="F48"/>
  <c r="O44"/>
  <c r="M44"/>
  <c r="K44"/>
  <c r="N44"/>
  <c r="J44"/>
  <c r="H44"/>
  <c r="F44"/>
  <c r="D44"/>
  <c r="N41"/>
  <c r="J41"/>
  <c r="H41"/>
  <c r="F41"/>
  <c r="D41"/>
  <c r="O41"/>
  <c r="M41"/>
  <c r="K41"/>
  <c r="O38"/>
  <c r="M38"/>
  <c r="K38"/>
  <c r="N38"/>
  <c r="J38"/>
  <c r="H38"/>
  <c r="F38"/>
  <c r="D38"/>
  <c r="N33"/>
  <c r="J33"/>
  <c r="J15" s="1"/>
  <c r="H33"/>
  <c r="F33"/>
  <c r="O33"/>
  <c r="M33"/>
  <c r="K33"/>
  <c r="M15"/>
  <c r="V26" i="7" l="1"/>
  <c r="D15" i="3"/>
  <c r="U77" i="7"/>
  <c r="U78" s="1"/>
  <c r="V16"/>
  <c r="F15" i="3"/>
  <c r="U32" i="7"/>
  <c r="V69"/>
  <c r="V74"/>
  <c r="V28"/>
  <c r="V31" s="1"/>
  <c r="N15" i="3"/>
  <c r="H15"/>
  <c r="K15"/>
  <c r="O15"/>
  <c r="V32" i="7" l="1"/>
  <c r="V77"/>
  <c r="V78" s="1"/>
</calcChain>
</file>

<file path=xl/sharedStrings.xml><?xml version="1.0" encoding="utf-8"?>
<sst xmlns="http://schemas.openxmlformats.org/spreadsheetml/2006/main" count="581" uniqueCount="257">
  <si>
    <t>Aneksi 7.A</t>
  </si>
  <si>
    <t>Kodi</t>
  </si>
  <si>
    <t>Emertimi</t>
  </si>
  <si>
    <t>ne 000/leke</t>
  </si>
  <si>
    <t>Kodi 
i programit</t>
  </si>
  <si>
    <t>Lloji i Te Ardhurave</t>
  </si>
  <si>
    <t>Baza Ligjore, Ligj, VKM, Udhezime, 
numer dhe data e miratimit</t>
  </si>
  <si>
    <t xml:space="preserve">Nga te Cilat </t>
  </si>
  <si>
    <t>Kodi i programit</t>
  </si>
  <si>
    <t>I takojne Institucionit</t>
  </si>
  <si>
    <t>Derdhen ne Buxhet. e Pergj.</t>
  </si>
  <si>
    <t>Te ardhura nga qerate</t>
  </si>
  <si>
    <t>Te ardhura nga tenderi</t>
  </si>
  <si>
    <t>Te ardhura nga licenca/dhenie lejesh</t>
  </si>
  <si>
    <t>Te ardhura nga gjoba/urdher-zhdemtime</t>
  </si>
  <si>
    <t>Te ardhura nga taksa regjistrimi, pulle, ekzekutive dhe tarifa te ndryshme</t>
  </si>
  <si>
    <t>Te ardhura nga shitje dhe veprimtari e drejtperdrejte</t>
  </si>
  <si>
    <t>Te tjera</t>
  </si>
  <si>
    <t>Pasqyra Nr. 5: Parashikimi i Shpenzimeve per Mallra dhe Sherbime per secilin Program te Ministrise se Brendshme (602)</t>
  </si>
  <si>
    <t>Ne 000 leke</t>
  </si>
  <si>
    <t>Nenkategoria</t>
  </si>
  <si>
    <t>Artikulli</t>
  </si>
  <si>
    <t>Buxheti</t>
  </si>
  <si>
    <t xml:space="preserve">Nga ardhurat </t>
  </si>
  <si>
    <t>Limiti</t>
  </si>
  <si>
    <t>Kerkesa</t>
  </si>
  <si>
    <t>Materiale dhe Sherbime pergjithshme zyre</t>
  </si>
  <si>
    <t>Kancelari</t>
  </si>
  <si>
    <t>Materiale per pastrim, dezinfektim, ngrohje dhe ndriçim</t>
  </si>
  <si>
    <t>Materiale per funksionimin e pajisjeve te zyres</t>
  </si>
  <si>
    <t>Materiale per funksionimin e pajisjeve speciale</t>
  </si>
  <si>
    <t>Blerje dokumentacioni</t>
  </si>
  <si>
    <t>Sherbime</t>
  </si>
  <si>
    <t>Elektricitet</t>
  </si>
  <si>
    <t>Uje</t>
  </si>
  <si>
    <t>Sherbime telefonike</t>
  </si>
  <si>
    <t>Telefoni fikse</t>
  </si>
  <si>
    <t>Telefoni Celulare</t>
  </si>
  <si>
    <t>Posta dhe sherbimi korrier</t>
  </si>
  <si>
    <t>Shpenzime transporti</t>
  </si>
  <si>
    <t>Karburant dhe vaj</t>
  </si>
  <si>
    <t>Pjese kembimi, goma dhe bateri</t>
  </si>
  <si>
    <t>Shpenzimet e siguracionit te mjeteve te transportit</t>
  </si>
  <si>
    <t>Shpenzime te tjera transporti</t>
  </si>
  <si>
    <t>Shpenzime udhetimi</t>
  </si>
  <si>
    <t>Udhetim i brendshem</t>
  </si>
  <si>
    <t>Udhetim jashte shtetit</t>
  </si>
  <si>
    <t>Mirembajtje te zakonshme</t>
  </si>
  <si>
    <t>Shpenzime per mirembajtjen e objekteve ndertimore</t>
  </si>
  <si>
    <t>Detyrime dhe kompensime legale</t>
  </si>
  <si>
    <t>Shpenzime per ekzekutim te detyrime kontraktuale te papaguara</t>
  </si>
  <si>
    <t>Shpenzime per kompensime te tjera te papaguara</t>
  </si>
  <si>
    <t>Shpenzime te tjera operative</t>
  </si>
  <si>
    <t>Shpenzime per pritje e percjellje</t>
  </si>
  <si>
    <t>Shpenzime per aktivitete sociale per personelin</t>
  </si>
  <si>
    <t>Shpenzime gjyqesore</t>
  </si>
  <si>
    <t>Shpenzime per tatime &amp; taksa te paguara nga institucioni</t>
  </si>
  <si>
    <t xml:space="preserve">Pasqyra Nr.3 Permbledhese e shpenzimeve për pagat </t>
  </si>
  <si>
    <t>Ne leke</t>
  </si>
  <si>
    <t xml:space="preserve">Nr. Rendor </t>
  </si>
  <si>
    <t>Pozicioni</t>
  </si>
  <si>
    <t>Nr. punonjesve</t>
  </si>
  <si>
    <t>Kategoria/ Klasa</t>
  </si>
  <si>
    <t>Paga mujore e Grupit/Klases</t>
  </si>
  <si>
    <t xml:space="preserve"> Vjetersia mesatare(ne vite)</t>
  </si>
  <si>
    <t>Vjetersia mujore ne leke</t>
  </si>
  <si>
    <t>Shtese mujore kushte pune/natyre veçante</t>
  </si>
  <si>
    <t>Paga mujore bruto</t>
  </si>
  <si>
    <t xml:space="preserve">Fondi i pagave (ne 000/ leke) </t>
  </si>
  <si>
    <t>Fondi i veçante</t>
  </si>
  <si>
    <t>Fondi total paga+s.shoqerore</t>
  </si>
  <si>
    <t>a</t>
  </si>
  <si>
    <t>b</t>
  </si>
  <si>
    <t>I</t>
  </si>
  <si>
    <t>I. Stafi politik</t>
  </si>
  <si>
    <t>I.2</t>
  </si>
  <si>
    <t>I.4</t>
  </si>
  <si>
    <t xml:space="preserve">Prefekt </t>
  </si>
  <si>
    <t xml:space="preserve">N/Prefekt </t>
  </si>
  <si>
    <t>I.5</t>
  </si>
  <si>
    <t>Total I:</t>
  </si>
  <si>
    <t>II</t>
  </si>
  <si>
    <t>Punonjes me sistemin page grupi + shtese per pozicion</t>
  </si>
  <si>
    <t>II.1</t>
  </si>
  <si>
    <t>II.3</t>
  </si>
  <si>
    <t>Total II:</t>
  </si>
  <si>
    <t>III</t>
  </si>
  <si>
    <t>Total III:</t>
  </si>
  <si>
    <t>IV</t>
  </si>
  <si>
    <t>Punonjes te sistemit me klasa</t>
  </si>
  <si>
    <t>Shpenzime per terheqjen e limitit te arkes etj</t>
  </si>
  <si>
    <t>II.2</t>
  </si>
  <si>
    <t>II.4</t>
  </si>
  <si>
    <t>II.5</t>
  </si>
  <si>
    <t>II.6</t>
  </si>
  <si>
    <t>II.7</t>
  </si>
  <si>
    <t>INSTITUCIONI PREFEKTIT  QARKUT  DIBER</t>
  </si>
  <si>
    <t>01160</t>
  </si>
  <si>
    <t>Paga mujore e pozicionit</t>
  </si>
  <si>
    <t>Shtese mujore kualifikimi IT</t>
  </si>
  <si>
    <t>Shtese mujore kualifikimi, tituj shkencor</t>
  </si>
  <si>
    <t>Shtese mujore per largesi vendbanimi</t>
  </si>
  <si>
    <t>Shtese mujore per pune te veshtire</t>
  </si>
  <si>
    <t>Shtese mujore per turne te II e te III</t>
  </si>
  <si>
    <t>Shtesa mujore  ore jashte orari</t>
  </si>
  <si>
    <t xml:space="preserve">Shtesa mujore  per trajnime ne teren </t>
  </si>
  <si>
    <t>Fondi Sigurimeve (15%)</t>
  </si>
  <si>
    <t>Fondi Sigurimeve (1.7%)</t>
  </si>
  <si>
    <t>15= 3 + 4+5+6+7+8</t>
  </si>
  <si>
    <t>16= (15*1*12m)</t>
  </si>
  <si>
    <t>17=16*5%</t>
  </si>
  <si>
    <t>18=16*15%</t>
  </si>
  <si>
    <t>19=16*1%</t>
  </si>
  <si>
    <t>19=16+17+18</t>
  </si>
  <si>
    <t>I.1</t>
  </si>
  <si>
    <t>Prefekt Tirane</t>
  </si>
  <si>
    <t>I.6</t>
  </si>
  <si>
    <t>I.7</t>
  </si>
  <si>
    <t>Keshilltar Prefektur</t>
  </si>
  <si>
    <t>I.8</t>
  </si>
  <si>
    <t>Zedhenes Prefekture</t>
  </si>
  <si>
    <t>Sekretar i Pergjith.Prefekt</t>
  </si>
  <si>
    <t>III-a</t>
  </si>
  <si>
    <t>III-a/1</t>
  </si>
  <si>
    <t>Pergjegjes Sektori Pref.</t>
  </si>
  <si>
    <t>III-b</t>
  </si>
  <si>
    <t>Pergjegjes Zyre Pref.</t>
  </si>
  <si>
    <t>IV-a</t>
  </si>
  <si>
    <t>Pergjegjes Zyre Pref.(KVTP)</t>
  </si>
  <si>
    <t>Specialist në Prefekt.</t>
  </si>
  <si>
    <t>IV-b</t>
  </si>
  <si>
    <t>Specialist në Prefekt.(KVTP)</t>
  </si>
  <si>
    <t>II.8</t>
  </si>
  <si>
    <t>Specialist në Prefekt  3 +1  Sekretare prefekti</t>
  </si>
  <si>
    <t>IV-c</t>
  </si>
  <si>
    <t>III.1</t>
  </si>
  <si>
    <t>Pastrues Prefekt.</t>
  </si>
  <si>
    <t>III.2</t>
  </si>
  <si>
    <t xml:space="preserve">Shofer Prefekt. </t>
  </si>
  <si>
    <t>III.3</t>
  </si>
  <si>
    <t>Total I+II+III:</t>
  </si>
  <si>
    <t>Drejtuesi i Programit</t>
  </si>
  <si>
    <t>Emri</t>
  </si>
  <si>
    <t>Sekretari i Përgjithshëm</t>
  </si>
  <si>
    <t>Firma</t>
  </si>
  <si>
    <t>Data</t>
  </si>
  <si>
    <t>01170</t>
  </si>
  <si>
    <t>Gjendja Civile</t>
  </si>
  <si>
    <t>Sek.Sherbimit Financiar &amp; Sherbimeve Mbeshtetese</t>
  </si>
  <si>
    <t>Fakti</t>
  </si>
  <si>
    <t>Sh. per ekzekutim te vendimeve gjyqesore per largim nga puna</t>
  </si>
  <si>
    <t>INSTITUCIONI PREFEKTIT  QARKUT  DIBËR</t>
  </si>
  <si>
    <t xml:space="preserve">                    10.04.2017</t>
  </si>
  <si>
    <t xml:space="preserve">Furnizime dhe mat. te tjera zyre dhe te pergj. </t>
  </si>
  <si>
    <t xml:space="preserve">Rikonstruksion zyrash Prefekti Qarkut </t>
  </si>
  <si>
    <t>Paisje kompjuterike për adminitratën e Prefektit Qarkut Dibër</t>
  </si>
  <si>
    <t>Orendi zyre etazher për mbajtje dokumentacioni Zyrat e Gjendjes Civile Dibër,Bulqizë,Mat.</t>
  </si>
  <si>
    <t>M.Brendshme</t>
  </si>
  <si>
    <t>Shtojca 1/A. Pasqyrat Shtesë për Buxhetin Vjetor</t>
  </si>
  <si>
    <t>INSTITUCIONI  PREFEKTIT QARKUT DIBËR</t>
  </si>
  <si>
    <t>Pasqyra Nr.1: Parashikimi i te Ardhurave te Veta te secilit Program te Njesise se Qeverisjes Qendrore</t>
  </si>
  <si>
    <t>Njesia e Qeverisjes Qendrore</t>
  </si>
  <si>
    <t>Kodi 
i 
te ardhurave</t>
  </si>
  <si>
    <t>P.sh.       7109000</t>
  </si>
  <si>
    <t>Drejtori i Drejtorise Ekonomike/Finances/Nepunesi Zbatues</t>
  </si>
  <si>
    <t>Fatbardha ÇENGA</t>
  </si>
  <si>
    <t>Koordinatori i GMS/ Nepunesi Autorizues</t>
  </si>
  <si>
    <t>Nexhbedin SHEHU</t>
  </si>
  <si>
    <t>Nenshkrimi</t>
  </si>
  <si>
    <t xml:space="preserve">   </t>
  </si>
  <si>
    <t xml:space="preserve"> </t>
  </si>
  <si>
    <t>605</t>
  </si>
  <si>
    <t>606</t>
  </si>
  <si>
    <t>230</t>
  </si>
  <si>
    <t>Totali</t>
  </si>
  <si>
    <t>Grupi</t>
  </si>
  <si>
    <t xml:space="preserve">Titulli </t>
  </si>
  <si>
    <t xml:space="preserve">Kapitulli </t>
  </si>
  <si>
    <t xml:space="preserve">Pagat </t>
  </si>
  <si>
    <t xml:space="preserve">Kontrib. e Sigurimeve Shoqerore </t>
  </si>
  <si>
    <t>Mallra dhe Sherbime</t>
  </si>
  <si>
    <t>Subvenci- onet</t>
  </si>
  <si>
    <t>Te Tjera Transfer. Korrente Brendshme</t>
  </si>
  <si>
    <t>Transfer. Korrente te Huaja</t>
  </si>
  <si>
    <t>Transferta per Buxhetet Familjare dhe Individet</t>
  </si>
  <si>
    <t xml:space="preserve">Shpenzime Kapitale te Patrupezu-ara </t>
  </si>
  <si>
    <t>Shpenzime Kapitale te Trupezuara</t>
  </si>
  <si>
    <t xml:space="preserve">Çelje nga Buxheti i Pergjithshem    </t>
  </si>
  <si>
    <t xml:space="preserve">Financim i Huaj </t>
  </si>
  <si>
    <t>Kostot Lokale per Projektet me Financim te Huaj</t>
  </si>
  <si>
    <t xml:space="preserve">Mbulimi i TVSH, Detyrimeve Doganore </t>
  </si>
  <si>
    <t xml:space="preserve">Shpenzime nga te Ardhurat </t>
  </si>
  <si>
    <t>&lt;&lt;Emertimi i Programit&gt;&gt;</t>
  </si>
  <si>
    <t>Pasqyra Nr.2/1: Permbledhese e Kerkesave Buxhetore</t>
  </si>
  <si>
    <t>Pasqyra Nr.2/2: Permbledhese e Kerkesave Buxhetore</t>
  </si>
  <si>
    <t>Transferta për buxhetet familjare dhe individët</t>
  </si>
  <si>
    <t>Blerje mjete transporti</t>
  </si>
  <si>
    <t>Blerje paisje kompjuterike</t>
  </si>
  <si>
    <t>Sherbime  per ngrohje</t>
  </si>
  <si>
    <t>Shpenzime të tjera (taks bashkie,leje higjenike)</t>
  </si>
  <si>
    <t xml:space="preserve">Sherbime te sigurimit dhe ruajtjes </t>
  </si>
  <si>
    <r>
      <t>Shpenzime per mirembajtjen e</t>
    </r>
    <r>
      <rPr>
        <sz val="11"/>
        <color indexed="8"/>
        <rFont val="Arial Narrow"/>
        <family val="2"/>
        <charset val="238"/>
      </rPr>
      <t xml:space="preserve"> paisjeve te zyrave</t>
    </r>
  </si>
  <si>
    <t>&lt;&lt;Prefekti Qarkut Dibër   programi 01160 &gt;&gt;</t>
  </si>
  <si>
    <t>Mallra dhe sherbime te tjera + 231  investime</t>
  </si>
  <si>
    <t>Nexhbedin  SHEHU</t>
  </si>
  <si>
    <t>&amp; Sherbimeve Mbeshtetese</t>
  </si>
  <si>
    <t>Sek.Sherbimit Financiar</t>
  </si>
  <si>
    <t>Nj/mat</t>
  </si>
  <si>
    <t>Në 000 lekë</t>
  </si>
  <si>
    <t>Arkiviste me kontratë</t>
  </si>
  <si>
    <t>VII</t>
  </si>
  <si>
    <t xml:space="preserve">Pergjegjes Sek.Fatbardha Çenga     </t>
  </si>
  <si>
    <t>Fondi Sigurimeve (1.7%)  000/lekë</t>
  </si>
  <si>
    <t>Fondi Sigurimeve (15%)   000/lekë</t>
  </si>
  <si>
    <t>Fondi total paga+s.shoqerore  000/lekë</t>
  </si>
  <si>
    <t>Prog</t>
  </si>
  <si>
    <t>&lt;&lt;Prefekti Qarkut Dibër  01160 &gt;&gt;</t>
  </si>
  <si>
    <t>&lt;&lt;Prefekti Qarkut Dibër  &gt;&gt;</t>
  </si>
  <si>
    <t>&lt;&lt;Administrata   01160 &gt;&gt;</t>
  </si>
  <si>
    <t>&lt;&lt;Gjendja  Civile   01170 &gt;&gt;</t>
  </si>
  <si>
    <t>Orendi zyre  karrike ,tavoline e  rafte etjer për Administratën e Prefektit Qarkut Dibër</t>
  </si>
  <si>
    <t>Pasqyra nr.4 Numri i punonjesve sipas strukturave organike</t>
  </si>
  <si>
    <t>Emertimi ministrise/Institucionit</t>
  </si>
  <si>
    <t>Kodi i institucionit</t>
  </si>
  <si>
    <t>2022</t>
  </si>
  <si>
    <t xml:space="preserve">Numri i punonjësve PLAN </t>
  </si>
  <si>
    <t>Numri i punonjësve FAKT</t>
  </si>
  <si>
    <t xml:space="preserve">Parashikimi  </t>
  </si>
  <si>
    <t>Koordinatori i GMS / Nepunesi Autorizues</t>
  </si>
  <si>
    <t>Gjendja civile</t>
  </si>
  <si>
    <t>Punonjës me kontratë</t>
  </si>
  <si>
    <t>Kodi  1016060</t>
  </si>
  <si>
    <t>PQDibër</t>
  </si>
  <si>
    <t>Total</t>
  </si>
  <si>
    <t xml:space="preserve"> Fatbardha Çenga       </t>
  </si>
  <si>
    <t xml:space="preserve">Fatbardha Çenga       </t>
  </si>
  <si>
    <t>218</t>
  </si>
  <si>
    <t>Prefekti Qarkut Dibër</t>
  </si>
  <si>
    <t>Parashikimi vitit 2023</t>
  </si>
  <si>
    <t>Parashikimi vitit 2024</t>
  </si>
  <si>
    <t xml:space="preserve">Prefekti Qarkut Dibër </t>
  </si>
  <si>
    <t>Fakti i Vitit 2020</t>
  </si>
  <si>
    <t>I pritshmi i vitit 2021</t>
  </si>
  <si>
    <t>Parashikimi per vitin 2022</t>
  </si>
  <si>
    <r>
      <t xml:space="preserve">Parashikimi per Vitin </t>
    </r>
    <r>
      <rPr>
        <b/>
        <sz val="11"/>
        <rFont val="Cambria"/>
        <family val="1"/>
      </rPr>
      <t>2023</t>
    </r>
  </si>
  <si>
    <r>
      <t xml:space="preserve">Parashikimi per Vitin </t>
    </r>
    <r>
      <rPr>
        <b/>
        <sz val="11"/>
        <rFont val="Cambria"/>
        <family val="1"/>
      </rPr>
      <t>2024</t>
    </r>
  </si>
  <si>
    <t>Viti 2023</t>
  </si>
  <si>
    <t>Viti 2024</t>
  </si>
  <si>
    <t>2024</t>
  </si>
  <si>
    <t>2023</t>
  </si>
  <si>
    <t>PBA  2023-2025</t>
  </si>
  <si>
    <t>Parashikimi vitit 2025</t>
  </si>
  <si>
    <t>10.08.2022</t>
  </si>
  <si>
    <t>PBA 2023-2025</t>
  </si>
  <si>
    <t>Viti 2021</t>
  </si>
  <si>
    <t>2025</t>
  </si>
  <si>
    <t>Viti 2025</t>
  </si>
</sst>
</file>

<file path=xl/styles.xml><?xml version="1.0" encoding="utf-8"?>
<styleSheet xmlns="http://schemas.openxmlformats.org/spreadsheetml/2006/main">
  <fonts count="6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imes New Roman CE"/>
      <charset val="238"/>
    </font>
    <font>
      <b/>
      <i/>
      <sz val="10"/>
      <name val="Times New Roman CE"/>
      <charset val="238"/>
    </font>
    <font>
      <b/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b/>
      <sz val="10"/>
      <name val="Times New Roman CE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8"/>
      <name val="Times New Roman"/>
      <family val="1"/>
    </font>
    <font>
      <b/>
      <i/>
      <sz val="8"/>
      <name val="Times New Roman"/>
      <family val="1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name val="Times New Roman"/>
      <family val="1"/>
    </font>
    <font>
      <b/>
      <sz val="11"/>
      <color theme="1"/>
      <name val="Calibri"/>
      <family val="2"/>
      <scheme val="minor"/>
    </font>
    <font>
      <b/>
      <i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i/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indexed="56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b/>
      <i/>
      <sz val="11"/>
      <name val="Cambria"/>
      <family val="1"/>
      <scheme val="major"/>
    </font>
    <font>
      <i/>
      <sz val="11"/>
      <name val="Cambria"/>
      <family val="1"/>
      <scheme val="major"/>
    </font>
    <font>
      <b/>
      <sz val="11"/>
      <name val="Cambria"/>
      <family val="1"/>
    </font>
    <font>
      <b/>
      <sz val="11"/>
      <color indexed="53"/>
      <name val="Cambria"/>
      <family val="1"/>
      <scheme val="major"/>
    </font>
    <font>
      <sz val="8"/>
      <name val="Arial"/>
      <family val="2"/>
    </font>
    <font>
      <b/>
      <sz val="14"/>
      <name val="Cambria"/>
      <family val="1"/>
      <scheme val="major"/>
    </font>
    <font>
      <b/>
      <sz val="6"/>
      <name val="Arial"/>
      <family val="2"/>
    </font>
    <font>
      <sz val="12"/>
      <color theme="1"/>
      <name val="Calibri"/>
      <family val="2"/>
      <scheme val="minor"/>
    </font>
    <font>
      <sz val="11"/>
      <color indexed="8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b/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i/>
      <sz val="10"/>
      <name val="Arial Narrow"/>
      <family val="2"/>
      <charset val="238"/>
    </font>
    <font>
      <i/>
      <sz val="10"/>
      <color rgb="FFFF0000"/>
      <name val="Arial Narrow"/>
      <family val="2"/>
      <charset val="238"/>
    </font>
    <font>
      <i/>
      <sz val="11"/>
      <name val="Arial Narrow"/>
      <family val="2"/>
      <charset val="238"/>
    </font>
    <font>
      <b/>
      <sz val="12"/>
      <color indexed="56"/>
      <name val="Cambria"/>
      <family val="1"/>
      <scheme val="major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Cambria"/>
      <family val="1"/>
      <scheme val="major"/>
    </font>
    <font>
      <sz val="11"/>
      <name val="Arial"/>
      <family val="2"/>
    </font>
    <font>
      <b/>
      <sz val="11"/>
      <name val="Cambria"/>
      <family val="1"/>
      <charset val="238"/>
      <scheme val="major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32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theme="0"/>
        <bgColor indexed="32"/>
      </patternFill>
    </fill>
    <fill>
      <patternFill patternType="solid">
        <fgColor theme="0"/>
        <bgColor indexed="9"/>
      </patternFill>
    </fill>
    <fill>
      <patternFill patternType="solid">
        <fgColor theme="3" tint="0.79998168889431442"/>
        <bgColor indexed="64"/>
      </patternFill>
    </fill>
  </fills>
  <borders count="1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/>
      <top style="dotted">
        <color indexed="64"/>
      </top>
      <bottom style="thick">
        <color indexed="64"/>
      </bottom>
      <diagonal/>
    </border>
    <border>
      <left/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8">
    <xf numFmtId="0" fontId="0" fillId="0" borderId="0" xfId="0"/>
    <xf numFmtId="0" fontId="4" fillId="2" borderId="0" xfId="0" applyFont="1" applyFill="1" applyBorder="1" applyAlignment="1">
      <alignment horizontal="left"/>
    </xf>
    <xf numFmtId="0" fontId="8" fillId="0" borderId="1" xfId="0" applyFont="1" applyFill="1" applyBorder="1" applyAlignment="1"/>
    <xf numFmtId="0" fontId="8" fillId="0" borderId="2" xfId="0" applyFont="1" applyFill="1" applyBorder="1" applyAlignment="1"/>
    <xf numFmtId="0" fontId="1" fillId="0" borderId="2" xfId="0" applyFont="1" applyFill="1" applyBorder="1"/>
    <xf numFmtId="0" fontId="1" fillId="0" borderId="2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8" fillId="0" borderId="4" xfId="0" applyFont="1" applyFill="1" applyBorder="1" applyAlignment="1"/>
    <xf numFmtId="0" fontId="8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Border="1"/>
    <xf numFmtId="0" fontId="3" fillId="0" borderId="0" xfId="0" applyFont="1" applyFill="1" applyBorder="1"/>
    <xf numFmtId="0" fontId="3" fillId="2" borderId="5" xfId="0" applyFont="1" applyFill="1" applyBorder="1"/>
    <xf numFmtId="3" fontId="9" fillId="0" borderId="0" xfId="5" applyNumberFormat="1" applyFont="1" applyBorder="1" applyAlignment="1">
      <alignment horizontal="center"/>
    </xf>
    <xf numFmtId="3" fontId="10" fillId="0" borderId="0" xfId="5" applyNumberFormat="1" applyFont="1" applyFill="1" applyBorder="1" applyAlignment="1"/>
    <xf numFmtId="3" fontId="9" fillId="0" borderId="0" xfId="5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3" fontId="9" fillId="0" borderId="0" xfId="5" applyNumberFormat="1" applyFont="1" applyFill="1" applyBorder="1"/>
    <xf numFmtId="0" fontId="9" fillId="0" borderId="5" xfId="5" applyFont="1" applyBorder="1"/>
    <xf numFmtId="3" fontId="9" fillId="0" borderId="0" xfId="5" applyNumberFormat="1" applyFont="1" applyBorder="1"/>
    <xf numFmtId="3" fontId="12" fillId="0" borderId="0" xfId="5" applyNumberFormat="1" applyFont="1" applyFill="1" applyBorder="1" applyAlignment="1"/>
    <xf numFmtId="0" fontId="3" fillId="0" borderId="11" xfId="0" applyFont="1" applyBorder="1"/>
    <xf numFmtId="0" fontId="3" fillId="2" borderId="11" xfId="0" applyFont="1" applyFill="1" applyBorder="1"/>
    <xf numFmtId="0" fontId="3" fillId="0" borderId="11" xfId="0" applyFont="1" applyFill="1" applyBorder="1"/>
    <xf numFmtId="0" fontId="3" fillId="0" borderId="12" xfId="0" applyFont="1" applyBorder="1"/>
    <xf numFmtId="0" fontId="3" fillId="2" borderId="0" xfId="0" applyFont="1" applyFill="1"/>
    <xf numFmtId="0" fontId="3" fillId="0" borderId="0" xfId="0" applyFont="1"/>
    <xf numFmtId="3" fontId="3" fillId="2" borderId="0" xfId="0" applyNumberFormat="1" applyFont="1" applyFill="1"/>
    <xf numFmtId="0" fontId="14" fillId="2" borderId="2" xfId="0" applyFont="1" applyFill="1" applyBorder="1"/>
    <xf numFmtId="0" fontId="14" fillId="2" borderId="3" xfId="0" applyFont="1" applyFill="1" applyBorder="1"/>
    <xf numFmtId="0" fontId="15" fillId="0" borderId="0" xfId="0" applyFont="1" applyBorder="1"/>
    <xf numFmtId="0" fontId="15" fillId="2" borderId="0" xfId="0" applyFont="1" applyFill="1" applyBorder="1" applyAlignment="1">
      <alignment horizontal="center"/>
    </xf>
    <xf numFmtId="0" fontId="15" fillId="2" borderId="0" xfId="0" applyFont="1" applyFill="1" applyBorder="1"/>
    <xf numFmtId="0" fontId="14" fillId="0" borderId="0" xfId="0" applyFont="1" applyBorder="1"/>
    <xf numFmtId="0" fontId="15" fillId="0" borderId="5" xfId="0" applyFont="1" applyBorder="1"/>
    <xf numFmtId="0" fontId="14" fillId="2" borderId="11" xfId="0" applyFont="1" applyFill="1" applyBorder="1"/>
    <xf numFmtId="0" fontId="14" fillId="2" borderId="12" xfId="0" applyFont="1" applyFill="1" applyBorder="1"/>
    <xf numFmtId="3" fontId="12" fillId="0" borderId="0" xfId="4" applyNumberFormat="1" applyFont="1"/>
    <xf numFmtId="3" fontId="10" fillId="0" borderId="0" xfId="5" applyNumberFormat="1" applyFont="1" applyBorder="1"/>
    <xf numFmtId="3" fontId="10" fillId="0" borderId="0" xfId="5" applyNumberFormat="1" applyFont="1" applyBorder="1" applyAlignment="1"/>
    <xf numFmtId="3" fontId="18" fillId="0" borderId="0" xfId="5" applyNumberFormat="1" applyFont="1" applyBorder="1" applyAlignment="1">
      <alignment horizontal="center"/>
    </xf>
    <xf numFmtId="3" fontId="10" fillId="0" borderId="0" xfId="5" applyNumberFormat="1" applyFont="1" applyFill="1" applyBorder="1"/>
    <xf numFmtId="0" fontId="0" fillId="0" borderId="0" xfId="0" applyAlignment="1"/>
    <xf numFmtId="0" fontId="20" fillId="0" borderId="0" xfId="3" applyFont="1" applyFill="1" applyBorder="1" applyAlignment="1">
      <alignment horizontal="left" wrapText="1"/>
    </xf>
    <xf numFmtId="0" fontId="21" fillId="0" borderId="0" xfId="0" applyFont="1"/>
    <xf numFmtId="0" fontId="22" fillId="0" borderId="0" xfId="0" applyFont="1"/>
    <xf numFmtId="3" fontId="6" fillId="0" borderId="0" xfId="6" applyNumberFormat="1" applyFont="1"/>
    <xf numFmtId="3" fontId="6" fillId="0" borderId="0" xfId="6" applyNumberFormat="1" applyFont="1" applyFill="1"/>
    <xf numFmtId="0" fontId="13" fillId="0" borderId="0" xfId="6" applyFont="1" applyFill="1" applyBorder="1" applyAlignment="1">
      <alignment horizontal="left"/>
    </xf>
    <xf numFmtId="3" fontId="6" fillId="0" borderId="4" xfId="7" applyNumberFormat="1" applyFont="1" applyBorder="1"/>
    <xf numFmtId="3" fontId="12" fillId="0" borderId="47" xfId="4" applyNumberFormat="1" applyFont="1" applyBorder="1"/>
    <xf numFmtId="3" fontId="12" fillId="0" borderId="7" xfId="8" applyNumberFormat="1" applyFont="1" applyBorder="1" applyAlignment="1">
      <alignment horizontal="center"/>
    </xf>
    <xf numFmtId="3" fontId="6" fillId="0" borderId="0" xfId="7" applyNumberFormat="1" applyFont="1" applyBorder="1"/>
    <xf numFmtId="3" fontId="13" fillId="2" borderId="48" xfId="8" applyNumberFormat="1" applyFont="1" applyFill="1" applyBorder="1" applyAlignment="1">
      <alignment wrapText="1"/>
    </xf>
    <xf numFmtId="49" fontId="10" fillId="0" borderId="9" xfId="4" applyNumberFormat="1" applyFont="1" applyBorder="1"/>
    <xf numFmtId="3" fontId="18" fillId="0" borderId="0" xfId="5" applyNumberFormat="1" applyFont="1" applyBorder="1" applyAlignment="1"/>
    <xf numFmtId="3" fontId="13" fillId="2" borderId="0" xfId="8" applyNumberFormat="1" applyFont="1" applyFill="1" applyBorder="1" applyAlignment="1">
      <alignment wrapText="1"/>
    </xf>
    <xf numFmtId="49" fontId="10" fillId="0" borderId="0" xfId="4" applyNumberFormat="1" applyFont="1" applyBorder="1"/>
    <xf numFmtId="3" fontId="12" fillId="4" borderId="0" xfId="4" applyNumberFormat="1" applyFont="1" applyFill="1" applyBorder="1" applyAlignment="1">
      <alignment horizontal="center"/>
    </xf>
    <xf numFmtId="3" fontId="13" fillId="0" borderId="0" xfId="6" applyNumberFormat="1" applyFont="1" applyFill="1" applyBorder="1" applyAlignment="1">
      <alignment horizontal="left"/>
    </xf>
    <xf numFmtId="3" fontId="15" fillId="0" borderId="19" xfId="7" applyNumberFormat="1" applyFont="1" applyBorder="1" applyAlignment="1">
      <alignment horizontal="center" wrapText="1"/>
    </xf>
    <xf numFmtId="3" fontId="15" fillId="0" borderId="19" xfId="7" applyNumberFormat="1" applyFont="1" applyBorder="1" applyAlignment="1">
      <alignment horizontal="center"/>
    </xf>
    <xf numFmtId="3" fontId="15" fillId="2" borderId="19" xfId="7" applyNumberFormat="1" applyFont="1" applyFill="1" applyBorder="1" applyAlignment="1">
      <alignment horizontal="center" wrapText="1"/>
    </xf>
    <xf numFmtId="3" fontId="16" fillId="0" borderId="19" xfId="7" applyNumberFormat="1" applyFont="1" applyBorder="1" applyAlignment="1">
      <alignment horizontal="center" wrapText="1"/>
    </xf>
    <xf numFmtId="3" fontId="6" fillId="0" borderId="19" xfId="7" applyNumberFormat="1" applyFont="1" applyBorder="1" applyAlignment="1">
      <alignment horizontal="center"/>
    </xf>
    <xf numFmtId="3" fontId="9" fillId="0" borderId="19" xfId="7" applyNumberFormat="1" applyFont="1" applyBorder="1" applyAlignment="1">
      <alignment horizontal="center"/>
    </xf>
    <xf numFmtId="3" fontId="14" fillId="0" borderId="19" xfId="7" applyNumberFormat="1" applyFont="1" applyBorder="1" applyAlignment="1">
      <alignment horizontal="center"/>
    </xf>
    <xf numFmtId="3" fontId="14" fillId="0" borderId="19" xfId="7" applyNumberFormat="1" applyFont="1" applyBorder="1" applyAlignment="1">
      <alignment horizontal="center" wrapText="1"/>
    </xf>
    <xf numFmtId="3" fontId="14" fillId="2" borderId="19" xfId="7" applyNumberFormat="1" applyFont="1" applyFill="1" applyBorder="1" applyAlignment="1">
      <alignment horizontal="center" wrapText="1"/>
    </xf>
    <xf numFmtId="3" fontId="10" fillId="0" borderId="19" xfId="7" applyNumberFormat="1" applyFont="1" applyBorder="1"/>
    <xf numFmtId="3" fontId="10" fillId="0" borderId="19" xfId="7" applyNumberFormat="1" applyFont="1" applyBorder="1" applyAlignment="1">
      <alignment horizontal="left"/>
    </xf>
    <xf numFmtId="3" fontId="10" fillId="0" borderId="19" xfId="7" applyNumberFormat="1" applyFont="1" applyBorder="1" applyAlignment="1">
      <alignment horizontal="center"/>
    </xf>
    <xf numFmtId="3" fontId="9" fillId="0" borderId="19" xfId="7" applyNumberFormat="1" applyFont="1" applyBorder="1"/>
    <xf numFmtId="3" fontId="9" fillId="0" borderId="19" xfId="7" applyNumberFormat="1" applyFont="1" applyFill="1" applyBorder="1"/>
    <xf numFmtId="3" fontId="9" fillId="0" borderId="19" xfId="7" applyNumberFormat="1" applyFont="1" applyFill="1" applyBorder="1" applyAlignment="1">
      <alignment horizontal="left"/>
    </xf>
    <xf numFmtId="3" fontId="6" fillId="0" borderId="19" xfId="7" applyNumberFormat="1" applyFont="1" applyFill="1" applyBorder="1" applyAlignment="1">
      <alignment horizontal="center"/>
    </xf>
    <xf numFmtId="3" fontId="6" fillId="0" borderId="19" xfId="7" applyNumberFormat="1" applyFont="1" applyFill="1" applyBorder="1"/>
    <xf numFmtId="3" fontId="6" fillId="2" borderId="19" xfId="7" applyNumberFormat="1" applyFont="1" applyFill="1" applyBorder="1" applyAlignment="1">
      <alignment wrapText="1"/>
    </xf>
    <xf numFmtId="3" fontId="6" fillId="0" borderId="19" xfId="7" applyNumberFormat="1" applyFont="1" applyFill="1" applyBorder="1" applyAlignment="1">
      <alignment wrapText="1"/>
    </xf>
    <xf numFmtId="3" fontId="15" fillId="2" borderId="19" xfId="7" applyNumberFormat="1" applyFont="1" applyFill="1" applyBorder="1" applyAlignment="1">
      <alignment horizontal="center"/>
    </xf>
    <xf numFmtId="3" fontId="12" fillId="0" borderId="19" xfId="7" applyNumberFormat="1" applyFont="1" applyBorder="1" applyAlignment="1">
      <alignment horizontal="center"/>
    </xf>
    <xf numFmtId="3" fontId="12" fillId="0" borderId="19" xfId="7" applyNumberFormat="1" applyFont="1" applyBorder="1"/>
    <xf numFmtId="3" fontId="10" fillId="0" borderId="19" xfId="7" applyNumberFormat="1" applyFont="1" applyBorder="1" applyAlignment="1">
      <alignment horizontal="center" wrapText="1"/>
    </xf>
    <xf numFmtId="3" fontId="12" fillId="0" borderId="19" xfId="7" applyNumberFormat="1" applyFont="1" applyBorder="1" applyAlignment="1">
      <alignment wrapText="1"/>
    </xf>
    <xf numFmtId="3" fontId="12" fillId="2" borderId="19" xfId="7" applyNumberFormat="1" applyFont="1" applyFill="1" applyBorder="1" applyAlignment="1">
      <alignment wrapText="1"/>
    </xf>
    <xf numFmtId="3" fontId="6" fillId="0" borderId="19" xfId="7" applyNumberFormat="1" applyFont="1" applyBorder="1"/>
    <xf numFmtId="3" fontId="9" fillId="0" borderId="19" xfId="7" applyNumberFormat="1" applyFont="1" applyBorder="1" applyAlignment="1">
      <alignment horizontal="left"/>
    </xf>
    <xf numFmtId="3" fontId="6" fillId="0" borderId="19" xfId="7" applyNumberFormat="1" applyFont="1" applyBorder="1" applyAlignment="1">
      <alignment wrapText="1"/>
    </xf>
    <xf numFmtId="3" fontId="23" fillId="0" borderId="19" xfId="7" applyNumberFormat="1" applyFont="1" applyBorder="1" applyAlignment="1">
      <alignment horizontal="center"/>
    </xf>
    <xf numFmtId="3" fontId="12" fillId="2" borderId="19" xfId="7" applyNumberFormat="1" applyFont="1" applyFill="1" applyBorder="1" applyAlignment="1">
      <alignment horizontal="center"/>
    </xf>
    <xf numFmtId="3" fontId="12" fillId="2" borderId="19" xfId="7" applyNumberFormat="1" applyFont="1" applyFill="1" applyBorder="1"/>
    <xf numFmtId="3" fontId="6" fillId="2" borderId="19" xfId="7" applyNumberFormat="1" applyFont="1" applyFill="1" applyBorder="1" applyAlignment="1">
      <alignment horizontal="center"/>
    </xf>
    <xf numFmtId="3" fontId="6" fillId="2" borderId="19" xfId="7" applyNumberFormat="1" applyFont="1" applyFill="1" applyBorder="1"/>
    <xf numFmtId="3" fontId="17" fillId="0" borderId="19" xfId="7" applyNumberFormat="1" applyFont="1" applyFill="1" applyBorder="1" applyAlignment="1">
      <alignment horizontal="left"/>
    </xf>
    <xf numFmtId="3" fontId="12" fillId="0" borderId="19" xfId="7" applyNumberFormat="1" applyFont="1" applyFill="1" applyBorder="1" applyAlignment="1">
      <alignment horizontal="center"/>
    </xf>
    <xf numFmtId="3" fontId="12" fillId="0" borderId="19" xfId="7" applyNumberFormat="1" applyFont="1" applyFill="1" applyBorder="1"/>
    <xf numFmtId="3" fontId="23" fillId="0" borderId="19" xfId="7" applyNumberFormat="1" applyFont="1" applyFill="1" applyBorder="1"/>
    <xf numFmtId="3" fontId="23" fillId="2" borderId="19" xfId="7" applyNumberFormat="1" applyFont="1" applyFill="1" applyBorder="1" applyAlignment="1">
      <alignment horizontal="center"/>
    </xf>
    <xf numFmtId="3" fontId="12" fillId="0" borderId="0" xfId="7" applyNumberFormat="1" applyFont="1" applyBorder="1"/>
    <xf numFmtId="3" fontId="6" fillId="0" borderId="0" xfId="7" applyNumberFormat="1" applyFont="1"/>
    <xf numFmtId="0" fontId="1" fillId="0" borderId="0" xfId="7"/>
    <xf numFmtId="3" fontId="9" fillId="0" borderId="0" xfId="7" applyNumberFormat="1" applyFont="1" applyBorder="1"/>
    <xf numFmtId="0" fontId="1" fillId="0" borderId="0" xfId="9"/>
    <xf numFmtId="0" fontId="1" fillId="7" borderId="0" xfId="9" applyFill="1" applyBorder="1"/>
    <xf numFmtId="0" fontId="9" fillId="0" borderId="0" xfId="7" applyFont="1" applyBorder="1" applyAlignment="1">
      <alignment horizontal="center" vertical="center" wrapText="1"/>
    </xf>
    <xf numFmtId="3" fontId="7" fillId="4" borderId="0" xfId="7" applyNumberFormat="1" applyFont="1" applyFill="1" applyBorder="1" applyAlignment="1">
      <alignment horizontal="center"/>
    </xf>
    <xf numFmtId="3" fontId="9" fillId="0" borderId="19" xfId="7" applyNumberFormat="1" applyFont="1" applyFill="1" applyBorder="1" applyAlignment="1">
      <alignment horizontal="left" wrapText="1"/>
    </xf>
    <xf numFmtId="0" fontId="0" fillId="0" borderId="0" xfId="0" applyBorder="1"/>
    <xf numFmtId="0" fontId="5" fillId="0" borderId="0" xfId="7" applyFont="1" applyBorder="1" applyAlignment="1">
      <alignment horizontal="center"/>
    </xf>
    <xf numFmtId="0" fontId="24" fillId="0" borderId="2" xfId="0" applyFont="1" applyBorder="1"/>
    <xf numFmtId="0" fontId="25" fillId="0" borderId="3" xfId="0" applyFont="1" applyBorder="1"/>
    <xf numFmtId="0" fontId="26" fillId="0" borderId="17" xfId="7" applyFont="1" applyBorder="1" applyAlignment="1">
      <alignment horizontal="left"/>
    </xf>
    <xf numFmtId="0" fontId="26" fillId="0" borderId="2" xfId="7" applyFont="1" applyBorder="1" applyAlignment="1">
      <alignment horizontal="center"/>
    </xf>
    <xf numFmtId="3" fontId="27" fillId="0" borderId="7" xfId="7" applyNumberFormat="1" applyFont="1" applyBorder="1"/>
    <xf numFmtId="0" fontId="27" fillId="0" borderId="0" xfId="7" applyFont="1"/>
    <xf numFmtId="3" fontId="27" fillId="0" borderId="19" xfId="7" applyNumberFormat="1" applyFont="1" applyBorder="1"/>
    <xf numFmtId="0" fontId="29" fillId="0" borderId="35" xfId="0" applyFont="1" applyBorder="1"/>
    <xf numFmtId="3" fontId="27" fillId="0" borderId="9" xfId="7" applyNumberFormat="1" applyFont="1" applyBorder="1"/>
    <xf numFmtId="3" fontId="27" fillId="0" borderId="55" xfId="7" applyNumberFormat="1" applyFont="1" applyBorder="1"/>
    <xf numFmtId="3" fontId="27" fillId="0" borderId="34" xfId="7" applyNumberFormat="1" applyFont="1" applyBorder="1"/>
    <xf numFmtId="0" fontId="0" fillId="0" borderId="0" xfId="0" applyAlignment="1">
      <alignment horizontal="left"/>
    </xf>
    <xf numFmtId="0" fontId="19" fillId="0" borderId="0" xfId="0" applyFont="1" applyBorder="1"/>
    <xf numFmtId="3" fontId="27" fillId="0" borderId="23" xfId="7" applyNumberFormat="1" applyFont="1" applyBorder="1"/>
    <xf numFmtId="49" fontId="10" fillId="0" borderId="43" xfId="4" applyNumberFormat="1" applyFont="1" applyBorder="1"/>
    <xf numFmtId="3" fontId="12" fillId="0" borderId="21" xfId="8" applyNumberFormat="1" applyFont="1" applyBorder="1" applyAlignment="1">
      <alignment horizontal="center"/>
    </xf>
    <xf numFmtId="0" fontId="31" fillId="8" borderId="19" xfId="10" applyFont="1" applyFill="1" applyBorder="1" applyAlignment="1">
      <alignment horizontal="left"/>
    </xf>
    <xf numFmtId="0" fontId="33" fillId="8" borderId="19" xfId="3" applyFont="1" applyFill="1" applyBorder="1" applyAlignment="1">
      <alignment horizontal="left" wrapText="1"/>
    </xf>
    <xf numFmtId="0" fontId="30" fillId="8" borderId="19" xfId="0" applyFont="1" applyFill="1" applyBorder="1" applyAlignment="1">
      <alignment horizontal="left"/>
    </xf>
    <xf numFmtId="0" fontId="35" fillId="7" borderId="0" xfId="0" applyFont="1" applyFill="1"/>
    <xf numFmtId="0" fontId="36" fillId="7" borderId="0" xfId="4" applyFont="1" applyFill="1"/>
    <xf numFmtId="0" fontId="36" fillId="0" borderId="0" xfId="4" applyFont="1"/>
    <xf numFmtId="0" fontId="37" fillId="7" borderId="0" xfId="4" applyFont="1" applyFill="1"/>
    <xf numFmtId="0" fontId="38" fillId="10" borderId="1" xfId="4" applyFont="1" applyFill="1" applyBorder="1"/>
    <xf numFmtId="0" fontId="38" fillId="10" borderId="2" xfId="4" applyFont="1" applyFill="1" applyBorder="1"/>
    <xf numFmtId="0" fontId="39" fillId="10" borderId="2" xfId="3" applyFont="1" applyFill="1" applyBorder="1"/>
    <xf numFmtId="0" fontId="38" fillId="10" borderId="2" xfId="3" applyFont="1" applyFill="1" applyBorder="1" applyAlignment="1">
      <alignment horizontal="center"/>
    </xf>
    <xf numFmtId="0" fontId="38" fillId="7" borderId="2" xfId="4" applyFont="1" applyFill="1" applyBorder="1"/>
    <xf numFmtId="0" fontId="39" fillId="7" borderId="2" xfId="4" applyFont="1" applyFill="1" applyBorder="1"/>
    <xf numFmtId="0" fontId="39" fillId="7" borderId="0" xfId="4" applyFont="1" applyFill="1"/>
    <xf numFmtId="0" fontId="40" fillId="7" borderId="4" xfId="3" applyFont="1" applyFill="1" applyBorder="1"/>
    <xf numFmtId="0" fontId="40" fillId="7" borderId="0" xfId="3" applyFont="1" applyFill="1" applyBorder="1"/>
    <xf numFmtId="0" fontId="36" fillId="7" borderId="0" xfId="4" applyFont="1" applyFill="1" applyBorder="1"/>
    <xf numFmtId="0" fontId="40" fillId="7" borderId="0" xfId="4" applyFont="1" applyFill="1" applyBorder="1"/>
    <xf numFmtId="0" fontId="36" fillId="7" borderId="4" xfId="4" applyFont="1" applyFill="1" applyBorder="1"/>
    <xf numFmtId="0" fontId="37" fillId="7" borderId="19" xfId="4" applyFont="1" applyFill="1" applyBorder="1"/>
    <xf numFmtId="0" fontId="37" fillId="7" borderId="19" xfId="0" applyFont="1" applyFill="1" applyBorder="1" applyAlignment="1">
      <alignment horizontal="center"/>
    </xf>
    <xf numFmtId="0" fontId="40" fillId="11" borderId="0" xfId="0" applyFont="1" applyFill="1" applyBorder="1" applyAlignment="1">
      <alignment horizontal="left"/>
    </xf>
    <xf numFmtId="0" fontId="36" fillId="7" borderId="19" xfId="4" applyFont="1" applyFill="1" applyBorder="1"/>
    <xf numFmtId="0" fontId="36" fillId="7" borderId="10" xfId="4" applyFont="1" applyFill="1" applyBorder="1"/>
    <xf numFmtId="0" fontId="36" fillId="7" borderId="11" xfId="4" applyFont="1" applyFill="1" applyBorder="1"/>
    <xf numFmtId="0" fontId="36" fillId="7" borderId="11" xfId="3" applyFont="1" applyFill="1" applyBorder="1"/>
    <xf numFmtId="0" fontId="36" fillId="0" borderId="11" xfId="4" applyFont="1" applyBorder="1"/>
    <xf numFmtId="0" fontId="36" fillId="11" borderId="0" xfId="3" applyFont="1" applyFill="1"/>
    <xf numFmtId="0" fontId="36" fillId="7" borderId="0" xfId="3" applyFont="1" applyFill="1"/>
    <xf numFmtId="0" fontId="36" fillId="7" borderId="0" xfId="3" applyFont="1" applyFill="1" applyBorder="1"/>
    <xf numFmtId="0" fontId="41" fillId="7" borderId="37" xfId="4" applyFont="1" applyFill="1" applyBorder="1" applyAlignment="1">
      <alignment horizontal="center" vertical="center" wrapText="1"/>
    </xf>
    <xf numFmtId="0" fontId="41" fillId="7" borderId="13" xfId="3" applyFont="1" applyFill="1" applyBorder="1" applyAlignment="1">
      <alignment horizontal="center"/>
    </xf>
    <xf numFmtId="0" fontId="41" fillId="7" borderId="15" xfId="3" applyFont="1" applyFill="1" applyBorder="1" applyAlignment="1">
      <alignment horizontal="center"/>
    </xf>
    <xf numFmtId="3" fontId="37" fillId="7" borderId="14" xfId="5" applyNumberFormat="1" applyFont="1" applyFill="1" applyBorder="1"/>
    <xf numFmtId="0" fontId="41" fillId="7" borderId="14" xfId="3" applyFont="1" applyFill="1" applyBorder="1" applyAlignment="1">
      <alignment horizontal="center"/>
    </xf>
    <xf numFmtId="0" fontId="41" fillId="7" borderId="16" xfId="3" applyFont="1" applyFill="1" applyBorder="1" applyAlignment="1">
      <alignment horizontal="center"/>
    </xf>
    <xf numFmtId="0" fontId="36" fillId="7" borderId="13" xfId="3" applyFont="1" applyFill="1" applyBorder="1"/>
    <xf numFmtId="0" fontId="36" fillId="7" borderId="15" xfId="3" applyFont="1" applyFill="1" applyBorder="1"/>
    <xf numFmtId="0" fontId="41" fillId="7" borderId="14" xfId="3" applyFont="1" applyFill="1" applyBorder="1" applyAlignment="1">
      <alignment horizontal="left" wrapText="1"/>
    </xf>
    <xf numFmtId="0" fontId="36" fillId="7" borderId="14" xfId="3" applyFont="1" applyFill="1" applyBorder="1"/>
    <xf numFmtId="0" fontId="36" fillId="11" borderId="14" xfId="3" applyFont="1" applyFill="1" applyBorder="1"/>
    <xf numFmtId="0" fontId="36" fillId="7" borderId="16" xfId="3" applyFont="1" applyFill="1" applyBorder="1"/>
    <xf numFmtId="0" fontId="36" fillId="7" borderId="15" xfId="3" applyFont="1" applyFill="1" applyBorder="1" applyAlignment="1">
      <alignment horizontal="center"/>
    </xf>
    <xf numFmtId="0" fontId="36" fillId="11" borderId="13" xfId="3" applyFont="1" applyFill="1" applyBorder="1"/>
    <xf numFmtId="0" fontId="36" fillId="7" borderId="15" xfId="3" applyFont="1" applyFill="1" applyBorder="1" applyAlignment="1">
      <alignment horizontal="left"/>
    </xf>
    <xf numFmtId="0" fontId="36" fillId="11" borderId="16" xfId="3" applyFont="1" applyFill="1" applyBorder="1"/>
    <xf numFmtId="0" fontId="36" fillId="7" borderId="19" xfId="0" applyFont="1" applyFill="1" applyBorder="1"/>
    <xf numFmtId="3" fontId="36" fillId="7" borderId="0" xfId="5" applyNumberFormat="1" applyFont="1" applyFill="1"/>
    <xf numFmtId="0" fontId="26" fillId="0" borderId="41" xfId="7" applyFont="1" applyBorder="1" applyAlignment="1">
      <alignment horizontal="center"/>
    </xf>
    <xf numFmtId="3" fontId="28" fillId="4" borderId="35" xfId="7" applyNumberFormat="1" applyFont="1" applyFill="1" applyBorder="1" applyAlignment="1">
      <alignment horizontal="center"/>
    </xf>
    <xf numFmtId="3" fontId="28" fillId="4" borderId="23" xfId="7" applyNumberFormat="1" applyFont="1" applyFill="1" applyBorder="1" applyAlignment="1">
      <alignment horizontal="center"/>
    </xf>
    <xf numFmtId="0" fontId="1" fillId="0" borderId="0" xfId="4" applyFont="1"/>
    <xf numFmtId="0" fontId="43" fillId="7" borderId="0" xfId="4" applyFont="1" applyFill="1"/>
    <xf numFmtId="3" fontId="44" fillId="0" borderId="0" xfId="5" applyNumberFormat="1" applyFont="1"/>
    <xf numFmtId="3" fontId="37" fillId="7" borderId="2" xfId="5" applyNumberFormat="1" applyFont="1" applyFill="1" applyBorder="1"/>
    <xf numFmtId="0" fontId="40" fillId="11" borderId="2" xfId="0" applyFont="1" applyFill="1" applyBorder="1" applyAlignment="1">
      <alignment horizontal="left"/>
    </xf>
    <xf numFmtId="3" fontId="36" fillId="7" borderId="2" xfId="5" applyNumberFormat="1" applyFont="1" applyFill="1" applyBorder="1"/>
    <xf numFmtId="0" fontId="36" fillId="7" borderId="3" xfId="5" applyFont="1" applyFill="1" applyBorder="1"/>
    <xf numFmtId="0" fontId="36" fillId="7" borderId="0" xfId="5" applyFont="1" applyFill="1"/>
    <xf numFmtId="0" fontId="1" fillId="0" borderId="0" xfId="5"/>
    <xf numFmtId="3" fontId="37" fillId="7" borderId="4" xfId="5" applyNumberFormat="1" applyFont="1" applyFill="1" applyBorder="1"/>
    <xf numFmtId="3" fontId="37" fillId="7" borderId="0" xfId="5" applyNumberFormat="1" applyFont="1" applyFill="1" applyBorder="1"/>
    <xf numFmtId="3" fontId="36" fillId="7" borderId="0" xfId="5" applyNumberFormat="1" applyFont="1" applyFill="1" applyBorder="1"/>
    <xf numFmtId="0" fontId="44" fillId="0" borderId="0" xfId="5" applyFont="1"/>
    <xf numFmtId="0" fontId="40" fillId="11" borderId="0" xfId="0" applyFont="1" applyFill="1" applyBorder="1" applyAlignment="1"/>
    <xf numFmtId="0" fontId="36" fillId="7" borderId="5" xfId="5" applyFont="1" applyFill="1" applyBorder="1"/>
    <xf numFmtId="3" fontId="36" fillId="7" borderId="4" xfId="5" applyNumberFormat="1" applyFont="1" applyFill="1" applyBorder="1" applyAlignment="1">
      <alignment horizontal="center"/>
    </xf>
    <xf numFmtId="3" fontId="36" fillId="7" borderId="0" xfId="5" applyNumberFormat="1" applyFont="1" applyFill="1" applyBorder="1" applyAlignment="1">
      <alignment horizontal="center"/>
    </xf>
    <xf numFmtId="3" fontId="36" fillId="7" borderId="33" xfId="5" applyNumberFormat="1" applyFont="1" applyFill="1" applyBorder="1" applyAlignment="1">
      <alignment horizontal="center"/>
    </xf>
    <xf numFmtId="3" fontId="37" fillId="7" borderId="34" xfId="5" applyNumberFormat="1" applyFont="1" applyFill="1" applyBorder="1" applyAlignment="1">
      <alignment horizontal="center"/>
    </xf>
    <xf numFmtId="3" fontId="37" fillId="7" borderId="19" xfId="5" applyNumberFormat="1" applyFont="1" applyFill="1" applyBorder="1" applyAlignment="1">
      <alignment horizontal="center"/>
    </xf>
    <xf numFmtId="0" fontId="36" fillId="7" borderId="0" xfId="5" applyFont="1" applyFill="1" applyAlignment="1">
      <alignment horizontal="center"/>
    </xf>
    <xf numFmtId="0" fontId="44" fillId="0" borderId="0" xfId="5" applyFont="1" applyAlignment="1">
      <alignment horizontal="center"/>
    </xf>
    <xf numFmtId="3" fontId="36" fillId="7" borderId="4" xfId="5" applyNumberFormat="1" applyFont="1" applyFill="1" applyBorder="1"/>
    <xf numFmtId="3" fontId="37" fillId="7" borderId="28" xfId="5" applyNumberFormat="1" applyFont="1" applyFill="1" applyBorder="1"/>
    <xf numFmtId="3" fontId="37" fillId="7" borderId="35" xfId="5" applyNumberFormat="1" applyFont="1" applyFill="1" applyBorder="1"/>
    <xf numFmtId="3" fontId="37" fillId="7" borderId="29" xfId="5" applyNumberFormat="1" applyFont="1" applyFill="1" applyBorder="1"/>
    <xf numFmtId="3" fontId="36" fillId="7" borderId="10" xfId="5" applyNumberFormat="1" applyFont="1" applyFill="1" applyBorder="1"/>
    <xf numFmtId="3" fontId="36" fillId="7" borderId="11" xfId="5" applyNumberFormat="1" applyFont="1" applyFill="1" applyBorder="1"/>
    <xf numFmtId="3" fontId="36" fillId="7" borderId="51" xfId="5" applyNumberFormat="1" applyFont="1" applyFill="1" applyBorder="1"/>
    <xf numFmtId="3" fontId="36" fillId="7" borderId="9" xfId="5" applyNumberFormat="1" applyFont="1" applyFill="1" applyBorder="1"/>
    <xf numFmtId="3" fontId="36" fillId="7" borderId="23" xfId="5" applyNumberFormat="1" applyFont="1" applyFill="1" applyBorder="1"/>
    <xf numFmtId="3" fontId="36" fillId="7" borderId="22" xfId="5" applyNumberFormat="1" applyFont="1" applyFill="1" applyBorder="1"/>
    <xf numFmtId="0" fontId="36" fillId="7" borderId="12" xfId="5" applyFont="1" applyFill="1" applyBorder="1"/>
    <xf numFmtId="3" fontId="36" fillId="7" borderId="5" xfId="5" applyNumberFormat="1" applyFont="1" applyFill="1" applyBorder="1"/>
    <xf numFmtId="3" fontId="37" fillId="7" borderId="59" xfId="5" applyNumberFormat="1" applyFont="1" applyFill="1" applyBorder="1"/>
    <xf numFmtId="3" fontId="37" fillId="7" borderId="60" xfId="5" applyNumberFormat="1" applyFont="1" applyFill="1" applyBorder="1"/>
    <xf numFmtId="49" fontId="37" fillId="7" borderId="61" xfId="5" applyNumberFormat="1" applyFont="1" applyFill="1" applyBorder="1" applyAlignment="1">
      <alignment horizontal="center"/>
    </xf>
    <xf numFmtId="49" fontId="37" fillId="7" borderId="62" xfId="5" applyNumberFormat="1" applyFont="1" applyFill="1" applyBorder="1" applyAlignment="1">
      <alignment horizontal="center"/>
    </xf>
    <xf numFmtId="3" fontId="5" fillId="0" borderId="0" xfId="5" applyNumberFormat="1" applyFont="1" applyBorder="1"/>
    <xf numFmtId="3" fontId="5" fillId="0" borderId="0" xfId="5" applyNumberFormat="1" applyFont="1"/>
    <xf numFmtId="3" fontId="37" fillId="7" borderId="63" xfId="5" applyNumberFormat="1" applyFont="1" applyFill="1" applyBorder="1"/>
    <xf numFmtId="3" fontId="37" fillId="7" borderId="33" xfId="5" applyNumberFormat="1" applyFont="1" applyFill="1" applyBorder="1"/>
    <xf numFmtId="49" fontId="37" fillId="7" borderId="64" xfId="5" applyNumberFormat="1" applyFont="1" applyFill="1" applyBorder="1" applyAlignment="1">
      <alignment horizontal="center" wrapText="1"/>
    </xf>
    <xf numFmtId="49" fontId="37" fillId="7" borderId="65" xfId="5" applyNumberFormat="1" applyFont="1" applyFill="1" applyBorder="1" applyAlignment="1">
      <alignment horizontal="center" wrapText="1"/>
    </xf>
    <xf numFmtId="49" fontId="37" fillId="7" borderId="0" xfId="5" applyNumberFormat="1" applyFont="1" applyFill="1" applyBorder="1" applyAlignment="1">
      <alignment horizontal="center" wrapText="1"/>
    </xf>
    <xf numFmtId="49" fontId="46" fillId="0" borderId="0" xfId="5" applyNumberFormat="1" applyFont="1" applyBorder="1" applyAlignment="1">
      <alignment horizontal="center" wrapText="1"/>
    </xf>
    <xf numFmtId="49" fontId="46" fillId="0" borderId="0" xfId="5" applyNumberFormat="1" applyFont="1" applyBorder="1" applyAlignment="1">
      <alignment horizontal="center"/>
    </xf>
    <xf numFmtId="49" fontId="46" fillId="0" borderId="0" xfId="5" applyNumberFormat="1" applyFont="1" applyAlignment="1">
      <alignment horizontal="center"/>
    </xf>
    <xf numFmtId="3" fontId="37" fillId="7" borderId="66" xfId="5" applyNumberFormat="1" applyFont="1" applyFill="1" applyBorder="1"/>
    <xf numFmtId="3" fontId="37" fillId="7" borderId="67" xfId="5" applyNumberFormat="1" applyFont="1" applyFill="1" applyBorder="1"/>
    <xf numFmtId="3" fontId="37" fillId="7" borderId="68" xfId="5" applyNumberFormat="1" applyFont="1" applyFill="1" applyBorder="1"/>
    <xf numFmtId="3" fontId="37" fillId="7" borderId="69" xfId="5" applyNumberFormat="1" applyFont="1" applyFill="1" applyBorder="1"/>
    <xf numFmtId="3" fontId="37" fillId="7" borderId="70" xfId="5" applyNumberFormat="1" applyFont="1" applyFill="1" applyBorder="1"/>
    <xf numFmtId="3" fontId="37" fillId="7" borderId="57" xfId="5" applyNumberFormat="1" applyFont="1" applyFill="1" applyBorder="1"/>
    <xf numFmtId="3" fontId="37" fillId="7" borderId="58" xfId="5" applyNumberFormat="1" applyFont="1" applyFill="1" applyBorder="1"/>
    <xf numFmtId="3" fontId="37" fillId="7" borderId="71" xfId="5" applyNumberFormat="1" applyFont="1" applyFill="1" applyBorder="1"/>
    <xf numFmtId="3" fontId="37" fillId="7" borderId="0" xfId="5" applyNumberFormat="1" applyFont="1" applyFill="1"/>
    <xf numFmtId="3" fontId="37" fillId="7" borderId="72" xfId="5" applyNumberFormat="1" applyFont="1" applyFill="1" applyBorder="1"/>
    <xf numFmtId="3" fontId="37" fillId="7" borderId="73" xfId="5" applyNumberFormat="1" applyFont="1" applyFill="1" applyBorder="1"/>
    <xf numFmtId="3" fontId="37" fillId="7" borderId="74" xfId="5" applyNumberFormat="1" applyFont="1" applyFill="1" applyBorder="1"/>
    <xf numFmtId="3" fontId="37" fillId="7" borderId="75" xfId="5" applyNumberFormat="1" applyFont="1" applyFill="1" applyBorder="1"/>
    <xf numFmtId="3" fontId="37" fillId="7" borderId="15" xfId="5" applyNumberFormat="1" applyFont="1" applyFill="1" applyBorder="1"/>
    <xf numFmtId="3" fontId="37" fillId="7" borderId="76" xfId="5" applyNumberFormat="1" applyFont="1" applyFill="1" applyBorder="1"/>
    <xf numFmtId="3" fontId="36" fillId="7" borderId="72" xfId="5" applyNumberFormat="1" applyFont="1" applyFill="1" applyBorder="1"/>
    <xf numFmtId="3" fontId="36" fillId="7" borderId="73" xfId="5" applyNumberFormat="1" applyFont="1" applyFill="1" applyBorder="1"/>
    <xf numFmtId="3" fontId="36" fillId="7" borderId="74" xfId="5" applyNumberFormat="1" applyFont="1" applyFill="1" applyBorder="1"/>
    <xf numFmtId="3" fontId="36" fillId="7" borderId="14" xfId="5" applyNumberFormat="1" applyFont="1" applyFill="1" applyBorder="1"/>
    <xf numFmtId="3" fontId="36" fillId="7" borderId="75" xfId="5" applyNumberFormat="1" applyFont="1" applyFill="1" applyBorder="1"/>
    <xf numFmtId="3" fontId="36" fillId="7" borderId="15" xfId="5" applyNumberFormat="1" applyFont="1" applyFill="1" applyBorder="1"/>
    <xf numFmtId="3" fontId="36" fillId="7" borderId="77" xfId="5" applyNumberFormat="1" applyFont="1" applyFill="1" applyBorder="1"/>
    <xf numFmtId="3" fontId="36" fillId="7" borderId="78" xfId="5" applyNumberFormat="1" applyFont="1" applyFill="1" applyBorder="1"/>
    <xf numFmtId="3" fontId="36" fillId="7" borderId="79" xfId="5" applyNumberFormat="1" applyFont="1" applyFill="1" applyBorder="1"/>
    <xf numFmtId="3" fontId="36" fillId="7" borderId="80" xfId="5" applyNumberFormat="1" applyFont="1" applyFill="1" applyBorder="1"/>
    <xf numFmtId="3" fontId="36" fillId="7" borderId="81" xfId="5" applyNumberFormat="1" applyFont="1" applyFill="1" applyBorder="1"/>
    <xf numFmtId="3" fontId="36" fillId="7" borderId="82" xfId="5" applyNumberFormat="1" applyFont="1" applyFill="1" applyBorder="1"/>
    <xf numFmtId="3" fontId="36" fillId="7" borderId="83" xfId="5" applyNumberFormat="1" applyFont="1" applyFill="1" applyBorder="1"/>
    <xf numFmtId="3" fontId="36" fillId="7" borderId="84" xfId="5" applyNumberFormat="1" applyFont="1" applyFill="1" applyBorder="1"/>
    <xf numFmtId="0" fontId="36" fillId="7" borderId="28" xfId="0" applyFont="1" applyFill="1" applyBorder="1"/>
    <xf numFmtId="0" fontId="36" fillId="7" borderId="29" xfId="0" applyFont="1" applyFill="1" applyBorder="1"/>
    <xf numFmtId="0" fontId="36" fillId="7" borderId="32" xfId="0" applyFont="1" applyFill="1" applyBorder="1"/>
    <xf numFmtId="0" fontId="36" fillId="7" borderId="34" xfId="0" applyFont="1" applyFill="1" applyBorder="1"/>
    <xf numFmtId="3" fontId="30" fillId="8" borderId="19" xfId="0" applyNumberFormat="1" applyFont="1" applyFill="1" applyBorder="1" applyAlignment="1">
      <alignment horizontal="right"/>
    </xf>
    <xf numFmtId="0" fontId="47" fillId="0" borderId="0" xfId="0" applyFont="1"/>
    <xf numFmtId="0" fontId="54" fillId="4" borderId="2" xfId="0" applyFont="1" applyFill="1" applyBorder="1"/>
    <xf numFmtId="0" fontId="54" fillId="2" borderId="24" xfId="0" applyFont="1" applyFill="1" applyBorder="1"/>
    <xf numFmtId="0" fontId="54" fillId="4" borderId="17" xfId="0" applyFont="1" applyFill="1" applyBorder="1"/>
    <xf numFmtId="0" fontId="54" fillId="2" borderId="3" xfId="0" applyFont="1" applyFill="1" applyBorder="1"/>
    <xf numFmtId="0" fontId="52" fillId="4" borderId="0" xfId="0" applyFont="1" applyFill="1" applyBorder="1" applyAlignment="1">
      <alignment horizontal="centerContinuous"/>
    </xf>
    <xf numFmtId="0" fontId="52" fillId="2" borderId="26" xfId="0" applyFont="1" applyFill="1" applyBorder="1" applyAlignment="1">
      <alignment horizontal="centerContinuous"/>
    </xf>
    <xf numFmtId="0" fontId="54" fillId="2" borderId="27" xfId="0" applyFont="1" applyFill="1" applyBorder="1" applyAlignment="1">
      <alignment horizontal="center"/>
    </xf>
    <xf numFmtId="0" fontId="55" fillId="2" borderId="27" xfId="0" applyFont="1" applyFill="1" applyBorder="1" applyAlignment="1">
      <alignment horizontal="center"/>
    </xf>
    <xf numFmtId="0" fontId="54" fillId="2" borderId="20" xfId="0" applyFont="1" applyFill="1" applyBorder="1" applyAlignment="1">
      <alignment horizontal="center"/>
    </xf>
    <xf numFmtId="0" fontId="56" fillId="4" borderId="2" xfId="0" applyFont="1" applyFill="1" applyBorder="1"/>
    <xf numFmtId="0" fontId="56" fillId="2" borderId="24" xfId="0" applyFont="1" applyFill="1" applyBorder="1"/>
    <xf numFmtId="0" fontId="56" fillId="4" borderId="0" xfId="0" applyFont="1" applyFill="1" applyBorder="1" applyAlignment="1">
      <alignment horizontal="center"/>
    </xf>
    <xf numFmtId="0" fontId="56" fillId="2" borderId="26" xfId="0" applyFont="1" applyFill="1" applyBorder="1" applyAlignment="1">
      <alignment horizontal="center"/>
    </xf>
    <xf numFmtId="0" fontId="56" fillId="2" borderId="0" xfId="0" applyFont="1" applyFill="1" applyBorder="1" applyAlignment="1">
      <alignment horizontal="center"/>
    </xf>
    <xf numFmtId="0" fontId="56" fillId="5" borderId="28" xfId="0" applyFont="1" applyFill="1" applyBorder="1" applyAlignment="1">
      <alignment horizontal="center"/>
    </xf>
    <xf numFmtId="0" fontId="56" fillId="3" borderId="29" xfId="0" applyFont="1" applyFill="1" applyBorder="1" applyAlignment="1">
      <alignment horizontal="center"/>
    </xf>
    <xf numFmtId="0" fontId="56" fillId="5" borderId="27" xfId="0" applyFont="1" applyFill="1" applyBorder="1" applyAlignment="1">
      <alignment horizontal="center"/>
    </xf>
    <xf numFmtId="0" fontId="56" fillId="3" borderId="27" xfId="0" applyFont="1" applyFill="1" applyBorder="1" applyAlignment="1">
      <alignment horizontal="center"/>
    </xf>
    <xf numFmtId="0" fontId="56" fillId="3" borderId="30" xfId="0" applyFont="1" applyFill="1" applyBorder="1" applyAlignment="1">
      <alignment horizontal="center"/>
    </xf>
    <xf numFmtId="0" fontId="56" fillId="3" borderId="31" xfId="0" applyFont="1" applyFill="1" applyBorder="1" applyAlignment="1">
      <alignment horizontal="center"/>
    </xf>
    <xf numFmtId="0" fontId="30" fillId="0" borderId="19" xfId="0" applyFont="1" applyBorder="1"/>
    <xf numFmtId="0" fontId="31" fillId="0" borderId="19" xfId="0" applyFont="1" applyBorder="1"/>
    <xf numFmtId="0" fontId="19" fillId="0" borderId="86" xfId="0" applyFont="1" applyBorder="1"/>
    <xf numFmtId="3" fontId="27" fillId="0" borderId="20" xfId="7" applyNumberFormat="1" applyFont="1" applyBorder="1"/>
    <xf numFmtId="0" fontId="36" fillId="7" borderId="87" xfId="0" applyFont="1" applyFill="1" applyBorder="1" applyAlignment="1">
      <alignment horizontal="left"/>
    </xf>
    <xf numFmtId="0" fontId="9" fillId="0" borderId="24" xfId="7" applyFont="1" applyBorder="1" applyAlignment="1">
      <alignment horizontal="center" vertical="center"/>
    </xf>
    <xf numFmtId="0" fontId="9" fillId="0" borderId="26" xfId="7" applyFont="1" applyBorder="1" applyAlignment="1">
      <alignment horizontal="center" vertical="center"/>
    </xf>
    <xf numFmtId="0" fontId="9" fillId="0" borderId="50" xfId="7" applyFont="1" applyBorder="1" applyAlignment="1">
      <alignment horizontal="center" vertical="center"/>
    </xf>
    <xf numFmtId="0" fontId="19" fillId="0" borderId="1" xfId="0" applyFont="1" applyBorder="1"/>
    <xf numFmtId="0" fontId="24" fillId="0" borderId="41" xfId="0" applyFont="1" applyBorder="1"/>
    <xf numFmtId="0" fontId="0" fillId="0" borderId="4" xfId="0" applyBorder="1"/>
    <xf numFmtId="0" fontId="0" fillId="0" borderId="10" xfId="0" applyBorder="1"/>
    <xf numFmtId="0" fontId="29" fillId="0" borderId="23" xfId="0" applyFont="1" applyBorder="1"/>
    <xf numFmtId="0" fontId="9" fillId="0" borderId="0" xfId="7" applyFont="1" applyBorder="1" applyAlignment="1">
      <alignment horizontal="center" vertical="center"/>
    </xf>
    <xf numFmtId="0" fontId="25" fillId="0" borderId="0" xfId="0" applyFont="1" applyBorder="1"/>
    <xf numFmtId="0" fontId="9" fillId="0" borderId="2" xfId="7" applyFont="1" applyBorder="1" applyAlignment="1">
      <alignment horizontal="center" vertical="center"/>
    </xf>
    <xf numFmtId="0" fontId="26" fillId="0" borderId="41" xfId="7" applyFont="1" applyBorder="1" applyAlignment="1">
      <alignment horizontal="left"/>
    </xf>
    <xf numFmtId="0" fontId="24" fillId="0" borderId="42" xfId="0" applyFont="1" applyBorder="1"/>
    <xf numFmtId="0" fontId="29" fillId="0" borderId="49" xfId="0" applyFont="1" applyBorder="1"/>
    <xf numFmtId="0" fontId="9" fillId="0" borderId="11" xfId="7" applyFont="1" applyBorder="1" applyAlignment="1">
      <alignment horizontal="center" vertical="center"/>
    </xf>
    <xf numFmtId="0" fontId="29" fillId="0" borderId="44" xfId="0" applyFont="1" applyBorder="1"/>
    <xf numFmtId="3" fontId="34" fillId="6" borderId="19" xfId="5" applyNumberFormat="1" applyFont="1" applyFill="1" applyBorder="1" applyAlignment="1">
      <alignment horizontal="right"/>
    </xf>
    <xf numFmtId="3" fontId="34" fillId="0" borderId="19" xfId="0" applyNumberFormat="1" applyFont="1" applyBorder="1" applyAlignment="1">
      <alignment horizontal="right"/>
    </xf>
    <xf numFmtId="3" fontId="31" fillId="0" borderId="19" xfId="0" applyNumberFormat="1" applyFont="1" applyBorder="1" applyAlignment="1">
      <alignment horizontal="right"/>
    </xf>
    <xf numFmtId="3" fontId="31" fillId="0" borderId="19" xfId="5" applyNumberFormat="1" applyFont="1" applyBorder="1" applyAlignment="1">
      <alignment horizontal="right"/>
    </xf>
    <xf numFmtId="3" fontId="31" fillId="8" borderId="19" xfId="5" applyNumberFormat="1" applyFont="1" applyFill="1" applyBorder="1" applyAlignment="1">
      <alignment horizontal="right"/>
    </xf>
    <xf numFmtId="3" fontId="49" fillId="8" borderId="19" xfId="0" applyNumberFormat="1" applyFont="1" applyFill="1" applyBorder="1" applyAlignment="1">
      <alignment horizontal="right"/>
    </xf>
    <xf numFmtId="0" fontId="7" fillId="0" borderId="0" xfId="4" applyFont="1" applyAlignment="1"/>
    <xf numFmtId="3" fontId="9" fillId="0" borderId="4" xfId="5" applyNumberFormat="1" applyFont="1" applyBorder="1" applyAlignment="1"/>
    <xf numFmtId="0" fontId="3" fillId="2" borderId="10" xfId="0" applyFont="1" applyFill="1" applyBorder="1" applyAlignment="1"/>
    <xf numFmtId="0" fontId="3" fillId="2" borderId="0" xfId="0" applyFont="1" applyFill="1" applyAlignment="1"/>
    <xf numFmtId="0" fontId="14" fillId="2" borderId="1" xfId="0" applyFont="1" applyFill="1" applyBorder="1" applyAlignment="1"/>
    <xf numFmtId="0" fontId="15" fillId="2" borderId="4" xfId="0" applyFont="1" applyFill="1" applyBorder="1" applyAlignment="1"/>
    <xf numFmtId="0" fontId="14" fillId="2" borderId="10" xfId="0" applyFont="1" applyFill="1" applyBorder="1" applyAlignment="1"/>
    <xf numFmtId="0" fontId="56" fillId="4" borderId="6" xfId="0" applyFont="1" applyFill="1" applyBorder="1" applyAlignment="1"/>
    <xf numFmtId="0" fontId="56" fillId="4" borderId="25" xfId="0" applyFont="1" applyFill="1" applyBorder="1" applyAlignment="1"/>
    <xf numFmtId="0" fontId="56" fillId="2" borderId="25" xfId="0" applyFont="1" applyFill="1" applyBorder="1" applyAlignment="1"/>
    <xf numFmtId="0" fontId="56" fillId="5" borderId="18" xfId="0" applyFont="1" applyFill="1" applyBorder="1" applyAlignment="1"/>
    <xf numFmtId="0" fontId="32" fillId="0" borderId="19" xfId="0" applyFont="1" applyBorder="1" applyAlignment="1"/>
    <xf numFmtId="0" fontId="32" fillId="8" borderId="19" xfId="0" applyFont="1" applyFill="1" applyBorder="1" applyAlignment="1"/>
    <xf numFmtId="0" fontId="51" fillId="8" borderId="19" xfId="10" applyFont="1" applyFill="1" applyBorder="1" applyAlignment="1"/>
    <xf numFmtId="3" fontId="28" fillId="4" borderId="56" xfId="7" applyNumberFormat="1" applyFont="1" applyFill="1" applyBorder="1" applyAlignment="1">
      <alignment horizontal="center"/>
    </xf>
    <xf numFmtId="3" fontId="28" fillId="4" borderId="88" xfId="7" applyNumberFormat="1" applyFont="1" applyFill="1" applyBorder="1" applyAlignment="1">
      <alignment horizontal="center"/>
    </xf>
    <xf numFmtId="0" fontId="29" fillId="0" borderId="88" xfId="0" applyFont="1" applyBorder="1"/>
    <xf numFmtId="0" fontId="25" fillId="0" borderId="89" xfId="0" applyFont="1" applyBorder="1"/>
    <xf numFmtId="3" fontId="28" fillId="4" borderId="43" xfId="7" applyNumberFormat="1" applyFont="1" applyFill="1" applyBorder="1" applyAlignment="1">
      <alignment horizontal="left"/>
    </xf>
    <xf numFmtId="0" fontId="25" fillId="0" borderId="44" xfId="0" applyFont="1" applyBorder="1"/>
    <xf numFmtId="0" fontId="41" fillId="11" borderId="45" xfId="3" applyFont="1" applyFill="1" applyBorder="1" applyAlignment="1">
      <alignment horizontal="center"/>
    </xf>
    <xf numFmtId="0" fontId="41" fillId="11" borderId="93" xfId="3" applyFont="1" applyFill="1" applyBorder="1" applyAlignment="1">
      <alignment horizontal="center"/>
    </xf>
    <xf numFmtId="0" fontId="41" fillId="11" borderId="39" xfId="3" applyFont="1" applyFill="1" applyBorder="1" applyAlignment="1">
      <alignment horizontal="center"/>
    </xf>
    <xf numFmtId="0" fontId="41" fillId="11" borderId="94" xfId="3" applyFont="1" applyFill="1" applyBorder="1" applyAlignment="1">
      <alignment horizontal="center"/>
    </xf>
    <xf numFmtId="3" fontId="10" fillId="0" borderId="2" xfId="5" applyNumberFormat="1" applyFont="1" applyBorder="1" applyAlignment="1"/>
    <xf numFmtId="3" fontId="10" fillId="0" borderId="3" xfId="5" applyNumberFormat="1" applyFont="1" applyBorder="1" applyAlignment="1"/>
    <xf numFmtId="3" fontId="18" fillId="0" borderId="53" xfId="5" applyNumberFormat="1" applyFont="1" applyBorder="1" applyAlignment="1"/>
    <xf numFmtId="3" fontId="18" fillId="0" borderId="54" xfId="5" applyNumberFormat="1" applyFont="1" applyBorder="1" applyAlignment="1"/>
    <xf numFmtId="3" fontId="36" fillId="7" borderId="29" xfId="5" applyNumberFormat="1" applyFont="1" applyFill="1" applyBorder="1"/>
    <xf numFmtId="0" fontId="36" fillId="7" borderId="30" xfId="0" applyFont="1" applyFill="1" applyBorder="1"/>
    <xf numFmtId="3" fontId="36" fillId="7" borderId="27" xfId="5" applyNumberFormat="1" applyFont="1" applyFill="1" applyBorder="1"/>
    <xf numFmtId="0" fontId="36" fillId="7" borderId="28" xfId="0" applyFont="1" applyFill="1" applyBorder="1" applyAlignment="1">
      <alignment horizontal="right"/>
    </xf>
    <xf numFmtId="0" fontId="36" fillId="7" borderId="29" xfId="4" applyFont="1" applyFill="1" applyBorder="1"/>
    <xf numFmtId="0" fontId="36" fillId="7" borderId="27" xfId="4" applyFont="1" applyFill="1" applyBorder="1"/>
    <xf numFmtId="0" fontId="36" fillId="7" borderId="56" xfId="0" applyFont="1" applyFill="1" applyBorder="1"/>
    <xf numFmtId="0" fontId="57" fillId="0" borderId="0" xfId="7" applyFont="1"/>
    <xf numFmtId="0" fontId="1" fillId="7" borderId="0" xfId="4" applyFont="1" applyFill="1"/>
    <xf numFmtId="0" fontId="1" fillId="7" borderId="0" xfId="7" applyFont="1" applyFill="1" applyBorder="1"/>
    <xf numFmtId="0" fontId="1" fillId="7" borderId="0" xfId="7" applyFont="1" applyFill="1"/>
    <xf numFmtId="0" fontId="1" fillId="0" borderId="0" xfId="7" applyFont="1"/>
    <xf numFmtId="0" fontId="38" fillId="7" borderId="0" xfId="7" applyFont="1" applyFill="1"/>
    <xf numFmtId="0" fontId="58" fillId="7" borderId="0" xfId="7" applyFont="1" applyFill="1"/>
    <xf numFmtId="0" fontId="58" fillId="7" borderId="0" xfId="7" applyFont="1" applyFill="1" applyBorder="1"/>
    <xf numFmtId="0" fontId="45" fillId="7" borderId="0" xfId="7" applyFont="1" applyFill="1"/>
    <xf numFmtId="0" fontId="37" fillId="7" borderId="19" xfId="4" applyFont="1" applyFill="1" applyBorder="1" applyAlignment="1">
      <alignment horizontal="left"/>
    </xf>
    <xf numFmtId="3" fontId="59" fillId="7" borderId="0" xfId="5" applyNumberFormat="1" applyFont="1" applyFill="1" applyBorder="1" applyAlignment="1">
      <alignment horizontal="center"/>
    </xf>
    <xf numFmtId="0" fontId="60" fillId="7" borderId="0" xfId="7" applyFont="1" applyFill="1" applyAlignment="1"/>
    <xf numFmtId="0" fontId="60" fillId="7" borderId="0" xfId="7" applyFont="1" applyFill="1" applyBorder="1" applyAlignment="1"/>
    <xf numFmtId="0" fontId="36" fillId="7" borderId="19" xfId="4" applyFont="1" applyFill="1" applyBorder="1" applyAlignment="1">
      <alignment horizontal="left"/>
    </xf>
    <xf numFmtId="3" fontId="59" fillId="7" borderId="0" xfId="5" applyNumberFormat="1" applyFont="1" applyFill="1" applyBorder="1"/>
    <xf numFmtId="3" fontId="61" fillId="7" borderId="0" xfId="5" applyNumberFormat="1" applyFont="1" applyFill="1" applyBorder="1"/>
    <xf numFmtId="49" fontId="37" fillId="7" borderId="96" xfId="5" applyNumberFormat="1" applyFont="1" applyFill="1" applyBorder="1" applyAlignment="1">
      <alignment horizontal="center"/>
    </xf>
    <xf numFmtId="49" fontId="37" fillId="7" borderId="98" xfId="5" applyNumberFormat="1" applyFont="1" applyFill="1" applyBorder="1" applyAlignment="1">
      <alignment horizontal="center" wrapText="1"/>
    </xf>
    <xf numFmtId="49" fontId="37" fillId="7" borderId="97" xfId="5" applyNumberFormat="1" applyFont="1" applyFill="1" applyBorder="1" applyAlignment="1">
      <alignment horizontal="center" wrapText="1"/>
    </xf>
    <xf numFmtId="49" fontId="37" fillId="7" borderId="97" xfId="5" applyNumberFormat="1" applyFont="1" applyFill="1" applyBorder="1" applyAlignment="1">
      <alignment horizontal="center" vertical="center" wrapText="1"/>
    </xf>
    <xf numFmtId="3" fontId="37" fillId="7" borderId="100" xfId="5" applyNumberFormat="1" applyFont="1" applyFill="1" applyBorder="1"/>
    <xf numFmtId="3" fontId="37" fillId="7" borderId="101" xfId="5" applyNumberFormat="1" applyFont="1" applyFill="1" applyBorder="1"/>
    <xf numFmtId="3" fontId="37" fillId="7" borderId="102" xfId="5" applyNumberFormat="1" applyFont="1" applyFill="1" applyBorder="1"/>
    <xf numFmtId="3" fontId="37" fillId="7" borderId="103" xfId="5" applyNumberFormat="1" applyFont="1" applyFill="1" applyBorder="1"/>
    <xf numFmtId="3" fontId="37" fillId="7" borderId="104" xfId="5" applyNumberFormat="1" applyFont="1" applyFill="1" applyBorder="1"/>
    <xf numFmtId="3" fontId="37" fillId="7" borderId="105" xfId="5" applyNumberFormat="1" applyFont="1" applyFill="1" applyBorder="1"/>
    <xf numFmtId="3" fontId="37" fillId="7" borderId="106" xfId="5" applyNumberFormat="1" applyFont="1" applyFill="1" applyBorder="1"/>
    <xf numFmtId="3" fontId="37" fillId="7" borderId="107" xfId="5" applyNumberFormat="1" applyFont="1" applyFill="1" applyBorder="1"/>
    <xf numFmtId="3" fontId="37" fillId="7" borderId="108" xfId="5" applyNumberFormat="1" applyFont="1" applyFill="1" applyBorder="1"/>
    <xf numFmtId="3" fontId="37" fillId="7" borderId="109" xfId="5" applyNumberFormat="1" applyFont="1" applyFill="1" applyBorder="1"/>
    <xf numFmtId="3" fontId="37" fillId="7" borderId="110" xfId="5" applyNumberFormat="1" applyFont="1" applyFill="1" applyBorder="1"/>
    <xf numFmtId="3" fontId="37" fillId="7" borderId="113" xfId="5" applyNumberFormat="1" applyFont="1" applyFill="1" applyBorder="1"/>
    <xf numFmtId="3" fontId="37" fillId="7" borderId="114" xfId="5" applyNumberFormat="1" applyFont="1" applyFill="1" applyBorder="1"/>
    <xf numFmtId="49" fontId="59" fillId="7" borderId="0" xfId="5" applyNumberFormat="1" applyFont="1" applyFill="1" applyBorder="1" applyAlignment="1">
      <alignment horizontal="center" wrapText="1"/>
    </xf>
    <xf numFmtId="0" fontId="58" fillId="7" borderId="0" xfId="7" applyFont="1" applyFill="1" applyBorder="1" applyAlignment="1">
      <alignment vertical="center"/>
    </xf>
    <xf numFmtId="0" fontId="39" fillId="0" borderId="0" xfId="7" applyFont="1"/>
    <xf numFmtId="0" fontId="39" fillId="0" borderId="19" xfId="7" applyFont="1" applyBorder="1"/>
    <xf numFmtId="3" fontId="39" fillId="0" borderId="0" xfId="5" applyNumberFormat="1" applyFont="1"/>
    <xf numFmtId="3" fontId="62" fillId="7" borderId="99" xfId="5" applyNumberFormat="1" applyFont="1" applyFill="1" applyBorder="1"/>
    <xf numFmtId="0" fontId="62" fillId="7" borderId="19" xfId="4" applyFont="1" applyFill="1" applyBorder="1"/>
    <xf numFmtId="3" fontId="62" fillId="7" borderId="102" xfId="5" applyNumberFormat="1" applyFont="1" applyFill="1" applyBorder="1"/>
    <xf numFmtId="3" fontId="62" fillId="7" borderId="73" xfId="5" applyNumberFormat="1" applyFont="1" applyFill="1" applyBorder="1"/>
    <xf numFmtId="0" fontId="36" fillId="7" borderId="88" xfId="0" applyFont="1" applyFill="1" applyBorder="1" applyAlignment="1">
      <alignment horizontal="left"/>
    </xf>
    <xf numFmtId="0" fontId="36" fillId="7" borderId="27" xfId="0" applyFont="1" applyFill="1" applyBorder="1" applyAlignment="1">
      <alignment horizontal="left"/>
    </xf>
    <xf numFmtId="0" fontId="36" fillId="7" borderId="88" xfId="0" applyFont="1" applyFill="1" applyBorder="1"/>
    <xf numFmtId="0" fontId="36" fillId="7" borderId="27" xfId="0" applyFont="1" applyFill="1" applyBorder="1"/>
    <xf numFmtId="0" fontId="36" fillId="7" borderId="35" xfId="0" applyFont="1" applyFill="1" applyBorder="1" applyAlignment="1">
      <alignment horizontal="right"/>
    </xf>
    <xf numFmtId="3" fontId="34" fillId="6" borderId="19" xfId="5" applyNumberFormat="1" applyFont="1" applyFill="1" applyBorder="1" applyAlignment="1"/>
    <xf numFmtId="0" fontId="53" fillId="0" borderId="19" xfId="0" applyFont="1" applyBorder="1" applyAlignment="1"/>
    <xf numFmtId="0" fontId="51" fillId="0" borderId="19" xfId="0" applyFont="1" applyBorder="1" applyAlignment="1"/>
    <xf numFmtId="0" fontId="31" fillId="0" borderId="19" xfId="0" applyFont="1" applyBorder="1" applyAlignment="1">
      <alignment horizontal="left"/>
    </xf>
    <xf numFmtId="2" fontId="51" fillId="0" borderId="19" xfId="0" applyNumberFormat="1" applyFont="1" applyBorder="1" applyAlignment="1"/>
    <xf numFmtId="0" fontId="50" fillId="0" borderId="19" xfId="0" applyFont="1" applyBorder="1" applyAlignment="1"/>
    <xf numFmtId="0" fontId="53" fillId="2" borderId="19" xfId="0" applyFont="1" applyFill="1" applyBorder="1" applyAlignment="1"/>
    <xf numFmtId="0" fontId="31" fillId="0" borderId="19" xfId="0" applyFont="1" applyBorder="1" applyAlignment="1"/>
    <xf numFmtId="0" fontId="50" fillId="8" borderId="19" xfId="0" applyFont="1" applyFill="1" applyBorder="1" applyAlignment="1"/>
    <xf numFmtId="0" fontId="31" fillId="8" borderId="19" xfId="0" applyFont="1" applyFill="1" applyBorder="1" applyAlignment="1">
      <alignment horizontal="left"/>
    </xf>
    <xf numFmtId="49" fontId="37" fillId="7" borderId="52" xfId="5" applyNumberFormat="1" applyFont="1" applyFill="1" applyBorder="1" applyAlignment="1">
      <alignment horizontal="center"/>
    </xf>
    <xf numFmtId="0" fontId="27" fillId="0" borderId="6" xfId="7" applyFont="1" applyBorder="1" applyAlignment="1">
      <alignment vertical="center" wrapText="1"/>
    </xf>
    <xf numFmtId="0" fontId="27" fillId="0" borderId="25" xfId="7" applyFont="1" applyBorder="1" applyAlignment="1">
      <alignment vertical="center" wrapText="1"/>
    </xf>
    <xf numFmtId="0" fontId="27" fillId="0" borderId="8" xfId="7" applyFont="1" applyBorder="1" applyAlignment="1">
      <alignment vertical="center" wrapText="1"/>
    </xf>
    <xf numFmtId="0" fontId="31" fillId="0" borderId="19" xfId="0" applyFont="1" applyBorder="1" applyAlignment="1">
      <alignment horizontal="left"/>
    </xf>
    <xf numFmtId="0" fontId="34" fillId="0" borderId="19" xfId="0" applyFont="1" applyBorder="1" applyAlignment="1">
      <alignment horizontal="left"/>
    </xf>
    <xf numFmtId="0" fontId="31" fillId="0" borderId="19" xfId="0" applyFont="1" applyBorder="1" applyAlignment="1">
      <alignment horizontal="right"/>
    </xf>
    <xf numFmtId="0" fontId="52" fillId="4" borderId="32" xfId="0" applyFont="1" applyFill="1" applyBorder="1" applyAlignment="1">
      <alignment horizontal="center"/>
    </xf>
    <xf numFmtId="0" fontId="52" fillId="4" borderId="33" xfId="0" applyFont="1" applyFill="1" applyBorder="1" applyAlignment="1">
      <alignment horizontal="center"/>
    </xf>
    <xf numFmtId="0" fontId="52" fillId="4" borderId="34" xfId="0" applyFont="1" applyFill="1" applyBorder="1" applyAlignment="1">
      <alignment horizontal="center"/>
    </xf>
    <xf numFmtId="0" fontId="52" fillId="4" borderId="46" xfId="0" applyFont="1" applyFill="1" applyBorder="1" applyAlignment="1">
      <alignment horizontal="center"/>
    </xf>
    <xf numFmtId="3" fontId="34" fillId="6" borderId="19" xfId="5" applyNumberFormat="1" applyFont="1" applyFill="1" applyBorder="1" applyAlignment="1">
      <alignment horizontal="left"/>
    </xf>
    <xf numFmtId="0" fontId="15" fillId="2" borderId="0" xfId="0" applyFont="1" applyFill="1" applyBorder="1" applyAlignment="1">
      <alignment horizontal="right"/>
    </xf>
    <xf numFmtId="3" fontId="12" fillId="4" borderId="21" xfId="8" applyNumberFormat="1" applyFont="1" applyFill="1" applyBorder="1" applyAlignment="1">
      <alignment horizontal="center"/>
    </xf>
    <xf numFmtId="3" fontId="12" fillId="4" borderId="41" xfId="8" applyNumberFormat="1" applyFont="1" applyFill="1" applyBorder="1" applyAlignment="1">
      <alignment horizontal="center"/>
    </xf>
    <xf numFmtId="3" fontId="12" fillId="4" borderId="42" xfId="8" applyNumberFormat="1" applyFont="1" applyFill="1" applyBorder="1" applyAlignment="1">
      <alignment horizontal="center"/>
    </xf>
    <xf numFmtId="3" fontId="23" fillId="4" borderId="43" xfId="4" applyNumberFormat="1" applyFont="1" applyFill="1" applyBorder="1" applyAlignment="1">
      <alignment horizontal="left"/>
    </xf>
    <xf numFmtId="3" fontId="23" fillId="4" borderId="23" xfId="4" applyNumberFormat="1" applyFont="1" applyFill="1" applyBorder="1" applyAlignment="1">
      <alignment horizontal="left"/>
    </xf>
    <xf numFmtId="3" fontId="23" fillId="4" borderId="44" xfId="4" applyNumberFormat="1" applyFont="1" applyFill="1" applyBorder="1" applyAlignment="1">
      <alignment horizontal="left"/>
    </xf>
    <xf numFmtId="3" fontId="12" fillId="0" borderId="0" xfId="2" applyNumberFormat="1" applyFont="1" applyFill="1" applyBorder="1" applyAlignment="1">
      <alignment horizontal="left"/>
    </xf>
    <xf numFmtId="3" fontId="28" fillId="4" borderId="28" xfId="7" applyNumberFormat="1" applyFont="1" applyFill="1" applyBorder="1" applyAlignment="1">
      <alignment horizontal="center"/>
    </xf>
    <xf numFmtId="3" fontId="28" fillId="4" borderId="35" xfId="7" applyNumberFormat="1" applyFont="1" applyFill="1" applyBorder="1" applyAlignment="1">
      <alignment horizontal="center"/>
    </xf>
    <xf numFmtId="3" fontId="28" fillId="4" borderId="49" xfId="7" applyNumberFormat="1" applyFont="1" applyFill="1" applyBorder="1" applyAlignment="1">
      <alignment horizontal="center"/>
    </xf>
    <xf numFmtId="3" fontId="28" fillId="4" borderId="43" xfId="7" applyNumberFormat="1" applyFont="1" applyFill="1" applyBorder="1" applyAlignment="1">
      <alignment horizontal="center"/>
    </xf>
    <xf numFmtId="3" fontId="28" fillId="4" borderId="23" xfId="7" applyNumberFormat="1" applyFont="1" applyFill="1" applyBorder="1" applyAlignment="1">
      <alignment horizontal="center"/>
    </xf>
    <xf numFmtId="3" fontId="28" fillId="4" borderId="44" xfId="7" applyNumberFormat="1" applyFont="1" applyFill="1" applyBorder="1" applyAlignment="1">
      <alignment horizontal="center"/>
    </xf>
    <xf numFmtId="3" fontId="23" fillId="4" borderId="52" xfId="4" applyNumberFormat="1" applyFont="1" applyFill="1" applyBorder="1" applyAlignment="1">
      <alignment horizontal="left"/>
    </xf>
    <xf numFmtId="3" fontId="23" fillId="4" borderId="53" xfId="4" applyNumberFormat="1" applyFont="1" applyFill="1" applyBorder="1" applyAlignment="1">
      <alignment horizontal="left"/>
    </xf>
    <xf numFmtId="3" fontId="12" fillId="4" borderId="1" xfId="8" applyNumberFormat="1" applyFont="1" applyFill="1" applyBorder="1" applyAlignment="1">
      <alignment horizontal="center"/>
    </xf>
    <xf numFmtId="3" fontId="12" fillId="4" borderId="2" xfId="8" applyNumberFormat="1" applyFont="1" applyFill="1" applyBorder="1" applyAlignment="1">
      <alignment horizontal="center"/>
    </xf>
    <xf numFmtId="0" fontId="9" fillId="0" borderId="1" xfId="7" applyFont="1" applyBorder="1" applyAlignment="1">
      <alignment horizontal="center" vertical="center" wrapText="1"/>
    </xf>
    <xf numFmtId="0" fontId="9" fillId="0" borderId="24" xfId="7" applyFont="1" applyBorder="1" applyAlignment="1">
      <alignment horizontal="center" vertical="center" wrapText="1"/>
    </xf>
    <xf numFmtId="0" fontId="9" fillId="0" borderId="4" xfId="7" applyFont="1" applyBorder="1" applyAlignment="1">
      <alignment horizontal="center" vertical="center" wrapText="1"/>
    </xf>
    <xf numFmtId="0" fontId="9" fillId="0" borderId="26" xfId="7" applyFont="1" applyBorder="1" applyAlignment="1">
      <alignment horizontal="center" vertical="center" wrapText="1"/>
    </xf>
    <xf numFmtId="0" fontId="9" fillId="0" borderId="10" xfId="7" applyFont="1" applyBorder="1" applyAlignment="1">
      <alignment horizontal="center" vertical="center" wrapText="1"/>
    </xf>
    <xf numFmtId="0" fontId="9" fillId="0" borderId="50" xfId="7" applyFont="1" applyBorder="1" applyAlignment="1">
      <alignment horizontal="center" vertical="center" wrapText="1"/>
    </xf>
    <xf numFmtId="3" fontId="23" fillId="4" borderId="43" xfId="4" applyNumberFormat="1" applyFont="1" applyFill="1" applyBorder="1" applyAlignment="1">
      <alignment horizontal="center"/>
    </xf>
    <xf numFmtId="3" fontId="23" fillId="4" borderId="23" xfId="4" applyNumberFormat="1" applyFont="1" applyFill="1" applyBorder="1" applyAlignment="1">
      <alignment horizontal="center"/>
    </xf>
    <xf numFmtId="3" fontId="23" fillId="4" borderId="44" xfId="4" applyNumberFormat="1" applyFont="1" applyFill="1" applyBorder="1" applyAlignment="1">
      <alignment horizontal="center"/>
    </xf>
    <xf numFmtId="0" fontId="27" fillId="0" borderId="6" xfId="7" applyFont="1" applyBorder="1" applyAlignment="1">
      <alignment horizontal="center" vertical="center" wrapText="1"/>
    </xf>
    <xf numFmtId="0" fontId="27" fillId="0" borderId="25" xfId="7" applyFont="1" applyBorder="1" applyAlignment="1">
      <alignment horizontal="center" vertical="center" wrapText="1"/>
    </xf>
    <xf numFmtId="0" fontId="27" fillId="0" borderId="8" xfId="7" applyFont="1" applyBorder="1" applyAlignment="1">
      <alignment horizontal="center" vertical="center" wrapText="1"/>
    </xf>
    <xf numFmtId="0" fontId="26" fillId="0" borderId="21" xfId="7" applyFont="1" applyBorder="1" applyAlignment="1">
      <alignment horizontal="center"/>
    </xf>
    <xf numFmtId="0" fontId="26" fillId="0" borderId="41" xfId="7" applyFont="1" applyBorder="1" applyAlignment="1">
      <alignment horizontal="center"/>
    </xf>
    <xf numFmtId="0" fontId="26" fillId="0" borderId="42" xfId="7" applyFont="1" applyBorder="1" applyAlignment="1">
      <alignment horizontal="center"/>
    </xf>
    <xf numFmtId="0" fontId="41" fillId="7" borderId="14" xfId="1" applyFont="1" applyFill="1" applyBorder="1" applyAlignment="1">
      <alignment horizontal="center" vertical="center"/>
    </xf>
    <xf numFmtId="0" fontId="36" fillId="7" borderId="19" xfId="0" applyFont="1" applyFill="1" applyBorder="1" applyAlignment="1">
      <alignment vertical="center" wrapText="1"/>
    </xf>
    <xf numFmtId="0" fontId="36" fillId="7" borderId="29" xfId="0" applyFont="1" applyFill="1" applyBorder="1" applyAlignment="1">
      <alignment vertical="center" wrapText="1"/>
    </xf>
    <xf numFmtId="0" fontId="40" fillId="7" borderId="2" xfId="4" applyFont="1" applyFill="1" applyBorder="1" applyAlignment="1">
      <alignment horizontal="right"/>
    </xf>
    <xf numFmtId="0" fontId="40" fillId="7" borderId="3" xfId="4" applyFont="1" applyFill="1" applyBorder="1" applyAlignment="1">
      <alignment horizontal="right"/>
    </xf>
    <xf numFmtId="0" fontId="40" fillId="7" borderId="0" xfId="4" applyFont="1" applyFill="1" applyBorder="1" applyAlignment="1">
      <alignment horizontal="right"/>
    </xf>
    <xf numFmtId="0" fontId="40" fillId="7" borderId="5" xfId="4" applyFont="1" applyFill="1" applyBorder="1" applyAlignment="1">
      <alignment horizontal="right"/>
    </xf>
    <xf numFmtId="0" fontId="40" fillId="7" borderId="11" xfId="4" applyFont="1" applyFill="1" applyBorder="1" applyAlignment="1">
      <alignment horizontal="right"/>
    </xf>
    <xf numFmtId="0" fontId="40" fillId="7" borderId="12" xfId="4" applyFont="1" applyFill="1" applyBorder="1" applyAlignment="1">
      <alignment horizontal="right"/>
    </xf>
    <xf numFmtId="0" fontId="37" fillId="7" borderId="39" xfId="4" applyFont="1" applyFill="1" applyBorder="1" applyAlignment="1">
      <alignment horizontal="center" vertical="center"/>
    </xf>
    <xf numFmtId="0" fontId="37" fillId="7" borderId="39" xfId="1" applyFont="1" applyFill="1" applyBorder="1" applyAlignment="1">
      <alignment horizontal="center" vertical="center"/>
    </xf>
    <xf numFmtId="0" fontId="36" fillId="7" borderId="39" xfId="4" applyFont="1" applyFill="1" applyBorder="1" applyAlignment="1">
      <alignment horizontal="center" vertical="center" wrapText="1"/>
    </xf>
    <xf numFmtId="0" fontId="36" fillId="7" borderId="14" xfId="4" applyFont="1" applyFill="1" applyBorder="1" applyAlignment="1">
      <alignment horizontal="center" vertical="center" wrapText="1"/>
    </xf>
    <xf numFmtId="0" fontId="36" fillId="7" borderId="37" xfId="4" applyFont="1" applyFill="1" applyBorder="1" applyAlignment="1">
      <alignment horizontal="center" vertical="center" wrapText="1"/>
    </xf>
    <xf numFmtId="0" fontId="36" fillId="7" borderId="40" xfId="4" applyFont="1" applyFill="1" applyBorder="1" applyAlignment="1">
      <alignment horizontal="center" vertical="center" wrapText="1"/>
    </xf>
    <xf numFmtId="0" fontId="36" fillId="7" borderId="16" xfId="4" applyFont="1" applyFill="1" applyBorder="1" applyAlignment="1">
      <alignment horizontal="center" vertical="center" wrapText="1"/>
    </xf>
    <xf numFmtId="0" fontId="36" fillId="7" borderId="38" xfId="4" applyFont="1" applyFill="1" applyBorder="1" applyAlignment="1">
      <alignment horizontal="center" vertical="center" wrapText="1"/>
    </xf>
    <xf numFmtId="0" fontId="40" fillId="7" borderId="45" xfId="3" applyFont="1" applyFill="1" applyBorder="1" applyAlignment="1">
      <alignment horizontal="center" wrapText="1"/>
    </xf>
    <xf numFmtId="0" fontId="40" fillId="7" borderId="13" xfId="3" applyFont="1" applyFill="1" applyBorder="1" applyAlignment="1">
      <alignment horizontal="center"/>
    </xf>
    <xf numFmtId="0" fontId="40" fillId="7" borderId="36" xfId="3" applyFont="1" applyFill="1" applyBorder="1" applyAlignment="1">
      <alignment horizontal="center"/>
    </xf>
    <xf numFmtId="0" fontId="40" fillId="7" borderId="39" xfId="3" applyFont="1" applyFill="1" applyBorder="1" applyAlignment="1">
      <alignment horizontal="center" vertical="center"/>
    </xf>
    <xf numFmtId="0" fontId="37" fillId="7" borderId="14" xfId="0" applyFont="1" applyFill="1" applyBorder="1" applyAlignment="1">
      <alignment horizontal="center" vertical="center"/>
    </xf>
    <xf numFmtId="0" fontId="37" fillId="7" borderId="37" xfId="0" applyFont="1" applyFill="1" applyBorder="1" applyAlignment="1">
      <alignment horizontal="center" vertical="center"/>
    </xf>
    <xf numFmtId="0" fontId="41" fillId="7" borderId="39" xfId="3" applyFont="1" applyFill="1" applyBorder="1" applyAlignment="1">
      <alignment horizontal="center" vertical="center" wrapText="1"/>
    </xf>
    <xf numFmtId="0" fontId="36" fillId="7" borderId="14" xfId="0" applyFont="1" applyFill="1" applyBorder="1" applyAlignment="1">
      <alignment horizontal="center" vertical="center"/>
    </xf>
    <xf numFmtId="0" fontId="36" fillId="7" borderId="37" xfId="0" applyFont="1" applyFill="1" applyBorder="1" applyAlignment="1">
      <alignment horizontal="center" vertical="center"/>
    </xf>
    <xf numFmtId="0" fontId="37" fillId="7" borderId="90" xfId="4" applyFont="1" applyFill="1" applyBorder="1" applyAlignment="1">
      <alignment horizontal="center" vertical="center" wrapText="1"/>
    </xf>
    <xf numFmtId="0" fontId="36" fillId="7" borderId="91" xfId="0" applyFont="1" applyFill="1" applyBorder="1" applyAlignment="1">
      <alignment horizontal="center" vertical="center" wrapText="1"/>
    </xf>
    <xf numFmtId="0" fontId="36" fillId="7" borderId="92" xfId="0" applyFont="1" applyFill="1" applyBorder="1" applyAlignment="1">
      <alignment horizontal="center" vertical="center" wrapText="1"/>
    </xf>
    <xf numFmtId="3" fontId="37" fillId="7" borderId="1" xfId="2" applyNumberFormat="1" applyFont="1" applyFill="1" applyBorder="1" applyAlignment="1">
      <alignment horizontal="left"/>
    </xf>
    <xf numFmtId="3" fontId="37" fillId="7" borderId="2" xfId="2" applyNumberFormat="1" applyFont="1" applyFill="1" applyBorder="1" applyAlignment="1">
      <alignment horizontal="left"/>
    </xf>
    <xf numFmtId="0" fontId="45" fillId="12" borderId="0" xfId="5" applyFont="1" applyFill="1" applyBorder="1" applyAlignment="1">
      <alignment horizontal="center"/>
    </xf>
    <xf numFmtId="0" fontId="45" fillId="12" borderId="5" xfId="5" applyFont="1" applyFill="1" applyBorder="1" applyAlignment="1">
      <alignment horizontal="center"/>
    </xf>
    <xf numFmtId="3" fontId="37" fillId="7" borderId="35" xfId="5" applyNumberFormat="1" applyFont="1" applyFill="1" applyBorder="1" applyAlignment="1">
      <alignment horizontal="center"/>
    </xf>
    <xf numFmtId="3" fontId="37" fillId="7" borderId="29" xfId="5" applyNumberFormat="1" applyFont="1" applyFill="1" applyBorder="1" applyAlignment="1">
      <alignment horizontal="center"/>
    </xf>
    <xf numFmtId="0" fontId="36" fillId="7" borderId="30" xfId="0" applyFont="1" applyFill="1" applyBorder="1" applyAlignment="1">
      <alignment vertical="center" wrapText="1"/>
    </xf>
    <xf numFmtId="0" fontId="36" fillId="7" borderId="85" xfId="0" applyFont="1" applyFill="1" applyBorder="1" applyAlignment="1">
      <alignment vertical="center" wrapText="1"/>
    </xf>
    <xf numFmtId="0" fontId="36" fillId="7" borderId="64" xfId="0" applyFont="1" applyFill="1" applyBorder="1" applyAlignment="1">
      <alignment vertical="center" wrapText="1"/>
    </xf>
    <xf numFmtId="0" fontId="39" fillId="0" borderId="30" xfId="7" applyFont="1" applyBorder="1" applyAlignment="1">
      <alignment vertical="center" wrapText="1"/>
    </xf>
    <xf numFmtId="0" fontId="39" fillId="0" borderId="85" xfId="7" applyFont="1" applyBorder="1" applyAlignment="1">
      <alignment vertical="center" wrapText="1"/>
    </xf>
    <xf numFmtId="0" fontId="39" fillId="0" borderId="64" xfId="7" applyFont="1" applyBorder="1" applyAlignment="1">
      <alignment vertical="center" wrapText="1"/>
    </xf>
    <xf numFmtId="49" fontId="59" fillId="7" borderId="0" xfId="5" applyNumberFormat="1" applyFont="1" applyFill="1" applyBorder="1" applyAlignment="1">
      <alignment horizontal="center"/>
    </xf>
    <xf numFmtId="3" fontId="37" fillId="7" borderId="111" xfId="5" applyNumberFormat="1" applyFont="1" applyFill="1" applyBorder="1" applyAlignment="1">
      <alignment horizontal="center"/>
    </xf>
    <xf numFmtId="3" fontId="37" fillId="7" borderId="112" xfId="5" applyNumberFormat="1" applyFont="1" applyFill="1" applyBorder="1" applyAlignment="1">
      <alignment horizontal="center"/>
    </xf>
    <xf numFmtId="0" fontId="37" fillId="7" borderId="28" xfId="0" applyFont="1" applyFill="1" applyBorder="1" applyAlignment="1">
      <alignment horizontal="left"/>
    </xf>
    <xf numFmtId="0" fontId="37" fillId="7" borderId="29" xfId="0" applyFont="1" applyFill="1" applyBorder="1" applyAlignment="1">
      <alignment horizontal="left"/>
    </xf>
    <xf numFmtId="3" fontId="59" fillId="7" borderId="0" xfId="5" applyNumberFormat="1" applyFont="1" applyFill="1" applyBorder="1" applyAlignment="1">
      <alignment horizontal="center"/>
    </xf>
    <xf numFmtId="3" fontId="59" fillId="7" borderId="0" xfId="5" applyNumberFormat="1" applyFont="1" applyFill="1" applyBorder="1" applyAlignment="1"/>
    <xf numFmtId="0" fontId="58" fillId="7" borderId="0" xfId="7" applyFont="1" applyFill="1" applyBorder="1" applyAlignment="1"/>
    <xf numFmtId="3" fontId="37" fillId="7" borderId="2" xfId="5" applyNumberFormat="1" applyFont="1" applyFill="1" applyBorder="1" applyAlignment="1">
      <alignment horizontal="center" vertical="center"/>
    </xf>
    <xf numFmtId="3" fontId="37" fillId="7" borderId="24" xfId="5" applyNumberFormat="1" applyFont="1" applyFill="1" applyBorder="1" applyAlignment="1">
      <alignment horizontal="center" vertical="center"/>
    </xf>
    <xf numFmtId="3" fontId="37" fillId="7" borderId="0" xfId="5" applyNumberFormat="1" applyFont="1" applyFill="1" applyBorder="1" applyAlignment="1">
      <alignment horizontal="center" vertical="center"/>
    </xf>
    <xf numFmtId="3" fontId="37" fillId="7" borderId="34" xfId="5" applyNumberFormat="1" applyFont="1" applyFill="1" applyBorder="1" applyAlignment="1">
      <alignment horizontal="center" vertical="center"/>
    </xf>
    <xf numFmtId="49" fontId="37" fillId="7" borderId="95" xfId="5" applyNumberFormat="1" applyFont="1" applyFill="1" applyBorder="1" applyAlignment="1">
      <alignment horizontal="center" vertical="center" wrapText="1"/>
    </xf>
    <xf numFmtId="49" fontId="37" fillId="7" borderId="97" xfId="5" applyNumberFormat="1" applyFont="1" applyFill="1" applyBorder="1" applyAlignment="1">
      <alignment horizontal="center" vertical="center" wrapText="1"/>
    </xf>
    <xf numFmtId="49" fontId="37" fillId="7" borderId="52" xfId="5" applyNumberFormat="1" applyFont="1" applyFill="1" applyBorder="1" applyAlignment="1">
      <alignment horizontal="center"/>
    </xf>
    <xf numFmtId="49" fontId="37" fillId="7" borderId="54" xfId="5" applyNumberFormat="1" applyFont="1" applyFill="1" applyBorder="1" applyAlignment="1">
      <alignment horizontal="center"/>
    </xf>
    <xf numFmtId="3" fontId="31" fillId="9" borderId="19" xfId="3" applyNumberFormat="1" applyFont="1" applyFill="1" applyBorder="1" applyAlignment="1">
      <alignment horizontal="right"/>
    </xf>
    <xf numFmtId="3" fontId="63" fillId="4" borderId="43" xfId="7" applyNumberFormat="1" applyFont="1" applyFill="1" applyBorder="1" applyAlignment="1">
      <alignment horizontal="center"/>
    </xf>
    <xf numFmtId="3" fontId="63" fillId="4" borderId="23" xfId="7" applyNumberFormat="1" applyFont="1" applyFill="1" applyBorder="1" applyAlignment="1">
      <alignment horizontal="center"/>
    </xf>
    <xf numFmtId="3" fontId="63" fillId="4" borderId="44" xfId="7" applyNumberFormat="1" applyFont="1" applyFill="1" applyBorder="1" applyAlignment="1">
      <alignment horizontal="center"/>
    </xf>
    <xf numFmtId="3" fontId="28" fillId="4" borderId="28" xfId="7" applyNumberFormat="1" applyFont="1" applyFill="1" applyBorder="1" applyAlignment="1">
      <alignment horizontal="left"/>
    </xf>
    <xf numFmtId="0" fontId="36" fillId="7" borderId="35" xfId="0" applyFont="1" applyFill="1" applyBorder="1" applyAlignment="1">
      <alignment horizontal="left"/>
    </xf>
    <xf numFmtId="0" fontId="25" fillId="0" borderId="29" xfId="0" applyFont="1" applyBorder="1"/>
  </cellXfs>
  <cellStyles count="11">
    <cellStyle name="Normal" xfId="0" builtinId="0"/>
    <cellStyle name="Normal 11" xfId="10"/>
    <cellStyle name="Normal 2" xfId="7"/>
    <cellStyle name="Normal 2 2" xfId="9"/>
    <cellStyle name="Normal 8" xfId="6"/>
    <cellStyle name="Normal_Book8" xfId="1"/>
    <cellStyle name="Normal_Guidelines - Tables" xfId="2"/>
    <cellStyle name="Normal_psqyra genti opre planifikimi paga 2" xfId="8"/>
    <cellStyle name="normal_Tabelat udh 01allforms" xfId="3"/>
    <cellStyle name="Normal_Tabelat udh 01allforms_1" xfId="4"/>
    <cellStyle name="Normal_Udhezimi-Tabelat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0"/>
  <sheetViews>
    <sheetView view="pageBreakPreview" zoomScaleSheetLayoutView="100" workbookViewId="0">
      <selection activeCell="U22" sqref="U22"/>
    </sheetView>
  </sheetViews>
  <sheetFormatPr defaultRowHeight="15"/>
  <cols>
    <col min="1" max="1" width="7.140625" style="43" customWidth="1"/>
    <col min="3" max="3" width="32.42578125" customWidth="1"/>
    <col min="4" max="4" width="8.7109375" customWidth="1"/>
    <col min="5" max="5" width="5.28515625" customWidth="1"/>
    <col min="6" max="6" width="7.5703125" customWidth="1"/>
    <col min="7" max="7" width="6.140625" customWidth="1"/>
    <col min="8" max="8" width="8.140625" customWidth="1"/>
    <col min="9" max="9" width="6.28515625" customWidth="1"/>
    <col min="10" max="10" width="6" customWidth="1"/>
    <col min="11" max="11" width="5.7109375" customWidth="1"/>
    <col min="12" max="12" width="6.28515625" customWidth="1"/>
    <col min="13" max="13" width="5.5703125" customWidth="1"/>
    <col min="14" max="14" width="7.140625" customWidth="1"/>
    <col min="15" max="15" width="5.5703125" customWidth="1"/>
    <col min="16" max="16" width="8.140625" customWidth="1"/>
    <col min="17" max="17" width="8" customWidth="1"/>
  </cols>
  <sheetData>
    <row r="1" spans="1:16" ht="15.75" thickBot="1">
      <c r="A1" s="307" t="s">
        <v>0</v>
      </c>
      <c r="D1" s="48" t="s">
        <v>151</v>
      </c>
      <c r="E1" s="48"/>
      <c r="F1" s="48"/>
      <c r="G1" s="48"/>
    </row>
    <row r="2" spans="1:16">
      <c r="A2" s="2" t="s">
        <v>18</v>
      </c>
      <c r="B2" s="3"/>
      <c r="C2" s="3"/>
      <c r="D2" s="3"/>
      <c r="E2" s="3"/>
      <c r="F2" s="4"/>
      <c r="G2" s="4"/>
      <c r="H2" s="4"/>
      <c r="I2" s="5"/>
      <c r="J2" s="6"/>
      <c r="K2" s="4"/>
      <c r="L2" s="5"/>
      <c r="M2" s="6"/>
      <c r="N2" s="4"/>
      <c r="O2" s="5"/>
      <c r="P2" s="7"/>
    </row>
    <row r="3" spans="1:16" ht="15.75" thickBot="1">
      <c r="A3" s="8"/>
      <c r="B3" s="9"/>
      <c r="C3" s="9"/>
      <c r="D3" s="9"/>
      <c r="E3" s="9"/>
      <c r="F3" s="10"/>
      <c r="G3" s="10"/>
      <c r="H3" s="10"/>
      <c r="I3" s="11"/>
      <c r="J3" s="12"/>
      <c r="K3" s="10"/>
      <c r="L3" s="10"/>
      <c r="M3" s="12"/>
      <c r="N3" s="10"/>
      <c r="O3" s="10"/>
      <c r="P3" s="13"/>
    </row>
    <row r="4" spans="1:16">
      <c r="A4" s="308"/>
      <c r="B4" s="14"/>
      <c r="C4" s="51"/>
      <c r="D4" s="52" t="s">
        <v>1</v>
      </c>
      <c r="E4" s="412" t="s">
        <v>2</v>
      </c>
      <c r="F4" s="413"/>
      <c r="G4" s="413"/>
      <c r="H4" s="413"/>
      <c r="I4" s="414"/>
      <c r="J4" s="15"/>
      <c r="K4" s="15"/>
      <c r="L4" s="16"/>
      <c r="M4" s="16" t="s">
        <v>207</v>
      </c>
      <c r="N4" s="17" t="s">
        <v>208</v>
      </c>
      <c r="O4" s="18"/>
      <c r="P4" s="19"/>
    </row>
    <row r="5" spans="1:16" ht="15.75" thickBot="1">
      <c r="A5" s="308"/>
      <c r="B5" s="20"/>
      <c r="C5" s="54" t="s">
        <v>157</v>
      </c>
      <c r="D5" s="148">
        <v>1016060</v>
      </c>
      <c r="E5" s="415" t="s">
        <v>237</v>
      </c>
      <c r="F5" s="416"/>
      <c r="G5" s="416"/>
      <c r="H5" s="416"/>
      <c r="I5" s="417"/>
      <c r="J5" s="21"/>
      <c r="K5" s="21"/>
      <c r="L5" s="1" t="s">
        <v>250</v>
      </c>
      <c r="M5" s="18"/>
      <c r="N5" s="18"/>
      <c r="O5" s="18"/>
      <c r="P5" s="19"/>
    </row>
    <row r="6" spans="1:16" ht="15.75" thickBot="1">
      <c r="A6" s="309"/>
      <c r="B6" s="22"/>
      <c r="C6" s="23"/>
      <c r="D6" s="23"/>
      <c r="E6" s="23"/>
      <c r="F6" s="22"/>
      <c r="G6" s="23"/>
      <c r="H6" s="22"/>
      <c r="I6" s="22"/>
      <c r="J6" s="24"/>
      <c r="K6" s="24"/>
      <c r="L6" s="24"/>
      <c r="M6" s="24"/>
      <c r="N6" s="24"/>
      <c r="O6" s="24"/>
      <c r="P6" s="25"/>
    </row>
    <row r="7" spans="1:16" ht="18" customHeight="1" thickBot="1">
      <c r="A7" s="310"/>
      <c r="B7" s="27"/>
      <c r="C7" s="26"/>
      <c r="D7" s="28"/>
      <c r="E7" s="26"/>
      <c r="F7" s="27"/>
      <c r="G7" s="26"/>
      <c r="H7" s="27"/>
      <c r="I7" s="27"/>
      <c r="J7" s="27"/>
      <c r="K7" s="27"/>
      <c r="L7" s="27"/>
      <c r="M7" s="27"/>
      <c r="N7" s="26"/>
      <c r="O7" s="26"/>
      <c r="P7" s="26"/>
    </row>
    <row r="8" spans="1:16">
      <c r="A8" s="31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30"/>
    </row>
    <row r="9" spans="1:16">
      <c r="A9" s="312"/>
      <c r="B9" s="31"/>
      <c r="C9" s="411" t="s">
        <v>20</v>
      </c>
      <c r="D9" s="411"/>
      <c r="E9" s="32">
        <v>602</v>
      </c>
      <c r="F9" s="31" t="s">
        <v>203</v>
      </c>
      <c r="G9" s="33"/>
      <c r="H9" s="31"/>
      <c r="I9" s="31"/>
      <c r="J9" s="34"/>
      <c r="K9" s="31"/>
      <c r="L9" s="31"/>
      <c r="M9" s="31"/>
      <c r="N9" s="31"/>
      <c r="O9" s="31"/>
      <c r="P9" s="35"/>
    </row>
    <row r="10" spans="1:16" ht="15.75" thickBot="1">
      <c r="A10" s="313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</row>
    <row r="11" spans="1:16" ht="16.5">
      <c r="A11" s="314"/>
      <c r="B11" s="269"/>
      <c r="C11" s="270"/>
      <c r="D11" s="260"/>
      <c r="E11" s="261"/>
      <c r="F11" s="260"/>
      <c r="G11" s="261"/>
      <c r="H11" s="262"/>
      <c r="I11" s="260"/>
      <c r="J11" s="261"/>
      <c r="K11" s="262"/>
      <c r="L11" s="260"/>
      <c r="M11" s="261"/>
      <c r="N11" s="262"/>
      <c r="O11" s="260"/>
      <c r="P11" s="263"/>
    </row>
    <row r="12" spans="1:16" ht="16.5">
      <c r="A12" s="315" t="s">
        <v>21</v>
      </c>
      <c r="B12" s="271" t="s">
        <v>2</v>
      </c>
      <c r="C12" s="272"/>
      <c r="D12" s="264" t="str">
        <f>CONCATENATE("Fakt vitit  ",2021)</f>
        <v>Fakt vitit  2021</v>
      </c>
      <c r="E12" s="265"/>
      <c r="F12" s="406" t="str">
        <f>CONCATENATE("I pritshmi  ", 2022)</f>
        <v>I pritshmi  2022</v>
      </c>
      <c r="G12" s="408"/>
      <c r="H12" s="406" t="s">
        <v>238</v>
      </c>
      <c r="I12" s="407"/>
      <c r="J12" s="408"/>
      <c r="K12" s="406" t="s">
        <v>239</v>
      </c>
      <c r="L12" s="407"/>
      <c r="M12" s="408"/>
      <c r="N12" s="406" t="s">
        <v>251</v>
      </c>
      <c r="O12" s="407"/>
      <c r="P12" s="409"/>
    </row>
    <row r="13" spans="1:16" ht="16.5">
      <c r="A13" s="316"/>
      <c r="B13" s="273"/>
      <c r="C13" s="272"/>
      <c r="D13" s="266" t="s">
        <v>22</v>
      </c>
      <c r="E13" s="266" t="s">
        <v>149</v>
      </c>
      <c r="F13" s="266" t="s">
        <v>22</v>
      </c>
      <c r="G13" s="266" t="s">
        <v>149</v>
      </c>
      <c r="H13" s="266" t="s">
        <v>24</v>
      </c>
      <c r="I13" s="267" t="s">
        <v>25</v>
      </c>
      <c r="J13" s="266" t="s">
        <v>23</v>
      </c>
      <c r="K13" s="266" t="s">
        <v>24</v>
      </c>
      <c r="L13" s="267" t="s">
        <v>25</v>
      </c>
      <c r="M13" s="266" t="s">
        <v>23</v>
      </c>
      <c r="N13" s="266" t="s">
        <v>24</v>
      </c>
      <c r="O13" s="267" t="s">
        <v>25</v>
      </c>
      <c r="P13" s="268" t="s">
        <v>23</v>
      </c>
    </row>
    <row r="14" spans="1:16" ht="16.5">
      <c r="A14" s="317">
        <v>1</v>
      </c>
      <c r="B14" s="274">
        <v>2</v>
      </c>
      <c r="C14" s="275"/>
      <c r="D14" s="276">
        <v>3</v>
      </c>
      <c r="E14" s="277">
        <v>4</v>
      </c>
      <c r="F14" s="276">
        <v>5</v>
      </c>
      <c r="G14" s="277">
        <v>6</v>
      </c>
      <c r="H14" s="276">
        <v>7</v>
      </c>
      <c r="I14" s="276">
        <v>8</v>
      </c>
      <c r="J14" s="278">
        <v>9</v>
      </c>
      <c r="K14" s="276">
        <v>7</v>
      </c>
      <c r="L14" s="276">
        <v>8</v>
      </c>
      <c r="M14" s="278">
        <v>9</v>
      </c>
      <c r="N14" s="276">
        <v>7</v>
      </c>
      <c r="O14" s="276">
        <v>8</v>
      </c>
      <c r="P14" s="279">
        <v>9</v>
      </c>
    </row>
    <row r="15" spans="1:16" ht="16.5">
      <c r="A15" s="389"/>
      <c r="B15" s="410" t="s">
        <v>202</v>
      </c>
      <c r="C15" s="410"/>
      <c r="D15" s="301">
        <f>D16+D23+D33+D38+D41+D44+D48</f>
        <v>7182</v>
      </c>
      <c r="E15" s="301">
        <f>E16+E23+E33+E38+E41+E44+E48</f>
        <v>5187.76</v>
      </c>
      <c r="F15" s="301">
        <f t="shared" ref="F15:P15" si="0">F16+F23+F33+F38+F41+F44+F48</f>
        <v>7058</v>
      </c>
      <c r="G15" s="301">
        <f t="shared" ref="G15" si="1">G16+G23+G33+G38+G41+G44+G48</f>
        <v>7058</v>
      </c>
      <c r="H15" s="301">
        <f t="shared" si="0"/>
        <v>0</v>
      </c>
      <c r="I15" s="301">
        <f t="shared" si="0"/>
        <v>9622</v>
      </c>
      <c r="J15" s="301">
        <f t="shared" si="0"/>
        <v>0</v>
      </c>
      <c r="K15" s="301">
        <f t="shared" si="0"/>
        <v>0</v>
      </c>
      <c r="L15" s="301">
        <f t="shared" si="0"/>
        <v>8731</v>
      </c>
      <c r="M15" s="301">
        <f t="shared" si="0"/>
        <v>0</v>
      </c>
      <c r="N15" s="301">
        <f t="shared" si="0"/>
        <v>0</v>
      </c>
      <c r="O15" s="301">
        <f t="shared" si="0"/>
        <v>9802</v>
      </c>
      <c r="P15" s="301">
        <f t="shared" si="0"/>
        <v>0</v>
      </c>
    </row>
    <row r="16" spans="1:16" ht="16.5">
      <c r="A16" s="390">
        <v>6020</v>
      </c>
      <c r="B16" s="404" t="s">
        <v>26</v>
      </c>
      <c r="C16" s="404"/>
      <c r="D16" s="302">
        <f>SUM(D17:D22)</f>
        <v>1250</v>
      </c>
      <c r="E16" s="302">
        <f>SUM(E17:E22)</f>
        <v>812</v>
      </c>
      <c r="F16" s="302">
        <f t="shared" ref="F16:P16" si="2">SUM(F17:F22)</f>
        <v>1310</v>
      </c>
      <c r="G16" s="302">
        <f t="shared" ref="G16" si="3">SUM(G17:G22)</f>
        <v>1310</v>
      </c>
      <c r="H16" s="302">
        <f t="shared" si="2"/>
        <v>0</v>
      </c>
      <c r="I16" s="302">
        <f t="shared" si="2"/>
        <v>1320</v>
      </c>
      <c r="J16" s="302">
        <f t="shared" si="2"/>
        <v>0</v>
      </c>
      <c r="K16" s="302">
        <f t="shared" si="2"/>
        <v>0</v>
      </c>
      <c r="L16" s="302">
        <f t="shared" si="2"/>
        <v>1360</v>
      </c>
      <c r="M16" s="302">
        <f t="shared" si="2"/>
        <v>0</v>
      </c>
      <c r="N16" s="302">
        <f t="shared" si="2"/>
        <v>0</v>
      </c>
      <c r="O16" s="302">
        <f t="shared" si="2"/>
        <v>1360</v>
      </c>
      <c r="P16" s="302">
        <f t="shared" si="2"/>
        <v>0</v>
      </c>
    </row>
    <row r="17" spans="1:16" ht="16.5">
      <c r="A17" s="391">
        <v>602.01</v>
      </c>
      <c r="B17" s="403" t="s">
        <v>27</v>
      </c>
      <c r="C17" s="403"/>
      <c r="D17" s="303">
        <v>400</v>
      </c>
      <c r="E17" s="303">
        <v>287</v>
      </c>
      <c r="F17" s="303">
        <v>400</v>
      </c>
      <c r="G17" s="303">
        <v>400</v>
      </c>
      <c r="H17" s="303"/>
      <c r="I17" s="303">
        <v>410</v>
      </c>
      <c r="J17" s="303"/>
      <c r="K17" s="303"/>
      <c r="L17" s="303">
        <v>450</v>
      </c>
      <c r="M17" s="303"/>
      <c r="N17" s="303"/>
      <c r="O17" s="303">
        <v>450</v>
      </c>
      <c r="P17" s="303"/>
    </row>
    <row r="18" spans="1:16" ht="16.5">
      <c r="A18" s="391">
        <v>602.02</v>
      </c>
      <c r="B18" s="403" t="s">
        <v>28</v>
      </c>
      <c r="C18" s="403"/>
      <c r="D18" s="303">
        <v>250</v>
      </c>
      <c r="E18" s="303">
        <v>201</v>
      </c>
      <c r="F18" s="303">
        <v>350</v>
      </c>
      <c r="G18" s="303">
        <v>350</v>
      </c>
      <c r="H18" s="303"/>
      <c r="I18" s="303">
        <v>250</v>
      </c>
      <c r="J18" s="303"/>
      <c r="K18" s="303"/>
      <c r="L18" s="303">
        <v>250</v>
      </c>
      <c r="M18" s="303"/>
      <c r="N18" s="303"/>
      <c r="O18" s="303">
        <v>250</v>
      </c>
      <c r="P18" s="303"/>
    </row>
    <row r="19" spans="1:16" ht="16.5">
      <c r="A19" s="391">
        <v>602.03</v>
      </c>
      <c r="B19" s="403" t="s">
        <v>29</v>
      </c>
      <c r="C19" s="403"/>
      <c r="D19" s="303">
        <v>300</v>
      </c>
      <c r="E19" s="303">
        <v>204</v>
      </c>
      <c r="F19" s="303">
        <v>300</v>
      </c>
      <c r="G19" s="303">
        <v>300</v>
      </c>
      <c r="H19" s="303"/>
      <c r="I19" s="303">
        <v>300</v>
      </c>
      <c r="J19" s="303"/>
      <c r="K19" s="303"/>
      <c r="L19" s="303">
        <v>300</v>
      </c>
      <c r="M19" s="303"/>
      <c r="N19" s="303"/>
      <c r="O19" s="303">
        <v>300</v>
      </c>
      <c r="P19" s="303"/>
    </row>
    <row r="20" spans="1:16" ht="16.5">
      <c r="A20" s="391">
        <v>602.04</v>
      </c>
      <c r="B20" s="403" t="s">
        <v>30</v>
      </c>
      <c r="C20" s="403"/>
      <c r="D20" s="303">
        <v>0</v>
      </c>
      <c r="E20" s="303">
        <v>0</v>
      </c>
      <c r="F20" s="303"/>
      <c r="G20" s="303"/>
      <c r="H20" s="303"/>
      <c r="I20" s="303"/>
      <c r="J20" s="303"/>
      <c r="K20" s="303"/>
      <c r="L20" s="303"/>
      <c r="M20" s="303"/>
      <c r="N20" s="303"/>
      <c r="O20" s="303"/>
      <c r="P20" s="303"/>
    </row>
    <row r="21" spans="1:16" ht="16.5">
      <c r="A21" s="391">
        <v>602.04999999999995</v>
      </c>
      <c r="B21" s="403" t="s">
        <v>31</v>
      </c>
      <c r="C21" s="403"/>
      <c r="D21" s="303"/>
      <c r="E21" s="303"/>
      <c r="F21" s="303"/>
      <c r="G21" s="303"/>
      <c r="H21" s="303"/>
      <c r="I21" s="303"/>
      <c r="J21" s="303"/>
      <c r="K21" s="303"/>
      <c r="L21" s="303"/>
      <c r="M21" s="303"/>
      <c r="N21" s="303"/>
      <c r="O21" s="303"/>
      <c r="P21" s="303"/>
    </row>
    <row r="22" spans="1:16" ht="16.5">
      <c r="A22" s="318">
        <v>6020900</v>
      </c>
      <c r="B22" s="280" t="s">
        <v>153</v>
      </c>
      <c r="C22" s="392"/>
      <c r="D22" s="303">
        <v>300</v>
      </c>
      <c r="E22" s="303">
        <v>120</v>
      </c>
      <c r="F22" s="303">
        <v>260</v>
      </c>
      <c r="G22" s="303">
        <v>260</v>
      </c>
      <c r="H22" s="303"/>
      <c r="I22" s="303">
        <v>360</v>
      </c>
      <c r="J22" s="303"/>
      <c r="K22" s="303"/>
      <c r="L22" s="303">
        <v>360</v>
      </c>
      <c r="M22" s="303"/>
      <c r="N22" s="303"/>
      <c r="O22" s="303">
        <v>360</v>
      </c>
      <c r="P22" s="303"/>
    </row>
    <row r="23" spans="1:16" ht="16.5">
      <c r="A23" s="390">
        <v>6022</v>
      </c>
      <c r="B23" s="404" t="s">
        <v>32</v>
      </c>
      <c r="C23" s="404"/>
      <c r="D23" s="302">
        <f>SUM(D24:D32)</f>
        <v>2841</v>
      </c>
      <c r="E23" s="302">
        <f t="shared" ref="E23:P23" si="4">SUM(E24:E32)</f>
        <v>2473</v>
      </c>
      <c r="F23" s="302">
        <f t="shared" si="4"/>
        <v>2841</v>
      </c>
      <c r="G23" s="302">
        <f t="shared" ref="G23" si="5">SUM(G24:G32)</f>
        <v>2841</v>
      </c>
      <c r="H23" s="302">
        <f t="shared" si="4"/>
        <v>0</v>
      </c>
      <c r="I23" s="302">
        <f t="shared" si="4"/>
        <v>3011</v>
      </c>
      <c r="J23" s="302">
        <f t="shared" si="4"/>
        <v>0</v>
      </c>
      <c r="K23" s="302">
        <f t="shared" si="4"/>
        <v>0</v>
      </c>
      <c r="L23" s="302">
        <f t="shared" si="4"/>
        <v>3081</v>
      </c>
      <c r="M23" s="302">
        <f t="shared" si="4"/>
        <v>0</v>
      </c>
      <c r="N23" s="302">
        <f t="shared" si="4"/>
        <v>0</v>
      </c>
      <c r="O23" s="302">
        <f t="shared" si="4"/>
        <v>3151</v>
      </c>
      <c r="P23" s="302">
        <f t="shared" si="4"/>
        <v>0</v>
      </c>
    </row>
    <row r="24" spans="1:16" ht="16.5">
      <c r="A24" s="391">
        <v>602.20010000000002</v>
      </c>
      <c r="B24" s="403" t="s">
        <v>33</v>
      </c>
      <c r="C24" s="403"/>
      <c r="D24" s="304">
        <v>700</v>
      </c>
      <c r="E24" s="304">
        <v>619</v>
      </c>
      <c r="F24" s="304">
        <v>700</v>
      </c>
      <c r="G24" s="304">
        <v>700</v>
      </c>
      <c r="H24" s="304"/>
      <c r="I24" s="304">
        <v>700</v>
      </c>
      <c r="J24" s="304"/>
      <c r="K24" s="304"/>
      <c r="L24" s="304">
        <v>750</v>
      </c>
      <c r="M24" s="304"/>
      <c r="N24" s="303"/>
      <c r="O24" s="304">
        <v>800</v>
      </c>
      <c r="P24" s="304"/>
    </row>
    <row r="25" spans="1:16" ht="16.5">
      <c r="A25" s="391">
        <v>602.2002</v>
      </c>
      <c r="B25" s="403" t="s">
        <v>34</v>
      </c>
      <c r="C25" s="403"/>
      <c r="D25" s="304">
        <v>100</v>
      </c>
      <c r="E25" s="304">
        <v>78</v>
      </c>
      <c r="F25" s="304">
        <v>100</v>
      </c>
      <c r="G25" s="304">
        <v>100</v>
      </c>
      <c r="H25" s="304"/>
      <c r="I25" s="304">
        <v>120</v>
      </c>
      <c r="J25" s="304"/>
      <c r="K25" s="304"/>
      <c r="L25" s="304">
        <v>130</v>
      </c>
      <c r="M25" s="304"/>
      <c r="N25" s="303"/>
      <c r="O25" s="304">
        <v>140</v>
      </c>
      <c r="P25" s="304"/>
    </row>
    <row r="26" spans="1:16" ht="16.5">
      <c r="A26" s="391">
        <v>602.20029999999997</v>
      </c>
      <c r="B26" s="403" t="s">
        <v>35</v>
      </c>
      <c r="C26" s="403"/>
      <c r="D26" s="304">
        <v>350</v>
      </c>
      <c r="E26" s="304">
        <v>244</v>
      </c>
      <c r="F26" s="304">
        <v>350</v>
      </c>
      <c r="G26" s="304">
        <v>350</v>
      </c>
      <c r="H26" s="304"/>
      <c r="I26" s="304">
        <v>360</v>
      </c>
      <c r="J26" s="304"/>
      <c r="K26" s="304"/>
      <c r="L26" s="304">
        <v>370</v>
      </c>
      <c r="M26" s="304"/>
      <c r="N26" s="303"/>
      <c r="O26" s="304">
        <v>380</v>
      </c>
      <c r="P26" s="304"/>
    </row>
    <row r="27" spans="1:16" ht="16.5">
      <c r="A27" s="391"/>
      <c r="B27" s="405" t="s">
        <v>36</v>
      </c>
      <c r="C27" s="405"/>
      <c r="D27" s="304"/>
      <c r="E27" s="304"/>
      <c r="F27" s="304"/>
      <c r="G27" s="304"/>
      <c r="H27" s="304"/>
      <c r="I27" s="304"/>
      <c r="J27" s="304"/>
      <c r="K27" s="304"/>
      <c r="L27" s="304"/>
      <c r="M27" s="304"/>
      <c r="N27" s="303"/>
      <c r="O27" s="304"/>
      <c r="P27" s="304"/>
    </row>
    <row r="28" spans="1:16" ht="16.5">
      <c r="A28" s="391"/>
      <c r="B28" s="405" t="s">
        <v>37</v>
      </c>
      <c r="C28" s="405"/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3"/>
      <c r="O28" s="304"/>
      <c r="P28" s="304"/>
    </row>
    <row r="29" spans="1:16" ht="16.5">
      <c r="A29" s="391">
        <v>602.20039999999995</v>
      </c>
      <c r="B29" s="281" t="s">
        <v>38</v>
      </c>
      <c r="C29" s="392"/>
      <c r="D29" s="304">
        <v>300</v>
      </c>
      <c r="E29" s="304">
        <v>147</v>
      </c>
      <c r="F29" s="304">
        <v>280</v>
      </c>
      <c r="G29" s="304">
        <v>280</v>
      </c>
      <c r="H29" s="304"/>
      <c r="I29" s="304">
        <v>400</v>
      </c>
      <c r="J29" s="304"/>
      <c r="K29" s="304"/>
      <c r="L29" s="304">
        <v>400</v>
      </c>
      <c r="M29" s="304"/>
      <c r="N29" s="303"/>
      <c r="O29" s="304">
        <v>400</v>
      </c>
      <c r="P29" s="304"/>
    </row>
    <row r="30" spans="1:16" ht="16.5">
      <c r="A30" s="391">
        <v>602.20079999999996</v>
      </c>
      <c r="B30" s="281" t="s">
        <v>200</v>
      </c>
      <c r="C30" s="392"/>
      <c r="D30" s="304">
        <v>1211</v>
      </c>
      <c r="E30" s="304">
        <v>1211</v>
      </c>
      <c r="F30" s="304">
        <v>1211</v>
      </c>
      <c r="G30" s="304">
        <v>1211</v>
      </c>
      <c r="H30" s="304"/>
      <c r="I30" s="304">
        <v>1211</v>
      </c>
      <c r="J30" s="304"/>
      <c r="K30" s="304"/>
      <c r="L30" s="304">
        <v>1211</v>
      </c>
      <c r="M30" s="304"/>
      <c r="N30" s="303"/>
      <c r="O30" s="304">
        <v>1211</v>
      </c>
      <c r="P30" s="304"/>
    </row>
    <row r="31" spans="1:16" ht="16.5">
      <c r="A31" s="391">
        <v>602.20989999999995</v>
      </c>
      <c r="B31" s="281" t="s">
        <v>198</v>
      </c>
      <c r="C31" s="392"/>
      <c r="D31" s="304">
        <v>20</v>
      </c>
      <c r="E31" s="304">
        <v>0</v>
      </c>
      <c r="F31" s="304">
        <v>20</v>
      </c>
      <c r="G31" s="304">
        <v>20</v>
      </c>
      <c r="H31" s="304"/>
      <c r="I31" s="304">
        <v>20</v>
      </c>
      <c r="J31" s="304"/>
      <c r="K31" s="304"/>
      <c r="L31" s="304">
        <v>20</v>
      </c>
      <c r="M31" s="304"/>
      <c r="N31" s="303"/>
      <c r="O31" s="304">
        <v>20</v>
      </c>
      <c r="P31" s="304"/>
    </row>
    <row r="32" spans="1:16" ht="16.5">
      <c r="A32" s="391">
        <v>6022099</v>
      </c>
      <c r="B32" s="281" t="s">
        <v>199</v>
      </c>
      <c r="C32" s="392"/>
      <c r="D32" s="304">
        <v>160</v>
      </c>
      <c r="E32" s="304">
        <v>174</v>
      </c>
      <c r="F32" s="304">
        <v>180</v>
      </c>
      <c r="G32" s="304">
        <v>180</v>
      </c>
      <c r="H32" s="304"/>
      <c r="I32" s="304">
        <v>200</v>
      </c>
      <c r="J32" s="304"/>
      <c r="K32" s="304"/>
      <c r="L32" s="304">
        <v>200</v>
      </c>
      <c r="M32" s="304"/>
      <c r="N32" s="303"/>
      <c r="O32" s="304">
        <v>200</v>
      </c>
      <c r="P32" s="304"/>
    </row>
    <row r="33" spans="1:16" ht="16.5">
      <c r="A33" s="390">
        <v>6023</v>
      </c>
      <c r="B33" s="404" t="s">
        <v>39</v>
      </c>
      <c r="C33" s="404"/>
      <c r="D33" s="302">
        <f>SUM(D34:D37)</f>
        <v>700</v>
      </c>
      <c r="E33" s="302">
        <f>SUM(E34:E37)</f>
        <v>691.76</v>
      </c>
      <c r="F33" s="302">
        <f t="shared" ref="F33:P33" si="6">SUM(F34:F37)</f>
        <v>1200</v>
      </c>
      <c r="G33" s="302">
        <f t="shared" ref="G33" si="7">SUM(G34:G37)</f>
        <v>1200</v>
      </c>
      <c r="H33" s="302">
        <f t="shared" si="6"/>
        <v>0</v>
      </c>
      <c r="I33" s="302">
        <f t="shared" si="6"/>
        <v>1901</v>
      </c>
      <c r="J33" s="302">
        <f t="shared" si="6"/>
        <v>0</v>
      </c>
      <c r="K33" s="302">
        <f t="shared" si="6"/>
        <v>0</v>
      </c>
      <c r="L33" s="302">
        <f t="shared" si="6"/>
        <v>900</v>
      </c>
      <c r="M33" s="302">
        <f t="shared" si="6"/>
        <v>0</v>
      </c>
      <c r="N33" s="302">
        <f t="shared" si="6"/>
        <v>0</v>
      </c>
      <c r="O33" s="302">
        <f t="shared" si="6"/>
        <v>1901</v>
      </c>
      <c r="P33" s="302">
        <f t="shared" si="6"/>
        <v>0</v>
      </c>
    </row>
    <row r="34" spans="1:16" ht="16.5">
      <c r="A34" s="393">
        <v>602.30999999999995</v>
      </c>
      <c r="B34" s="281" t="s">
        <v>40</v>
      </c>
      <c r="C34" s="392"/>
      <c r="D34" s="304">
        <v>0</v>
      </c>
      <c r="E34" s="304">
        <v>0</v>
      </c>
      <c r="F34" s="304">
        <v>500</v>
      </c>
      <c r="G34" s="304">
        <v>500</v>
      </c>
      <c r="H34" s="304"/>
      <c r="I34" s="304">
        <v>1001</v>
      </c>
      <c r="J34" s="304"/>
      <c r="K34" s="304"/>
      <c r="L34" s="304">
        <v>0</v>
      </c>
      <c r="M34" s="304"/>
      <c r="N34" s="304"/>
      <c r="O34" s="304">
        <v>1001</v>
      </c>
      <c r="P34" s="304"/>
    </row>
    <row r="35" spans="1:16" ht="16.5">
      <c r="A35" s="393">
        <v>602.32000000000005</v>
      </c>
      <c r="B35" s="281" t="s">
        <v>41</v>
      </c>
      <c r="C35" s="392"/>
      <c r="D35" s="304">
        <v>300</v>
      </c>
      <c r="E35" s="304">
        <v>300</v>
      </c>
      <c r="F35" s="304">
        <v>300</v>
      </c>
      <c r="G35" s="304">
        <v>300</v>
      </c>
      <c r="H35" s="304"/>
      <c r="I35" s="304">
        <v>500</v>
      </c>
      <c r="J35" s="304"/>
      <c r="K35" s="304"/>
      <c r="L35" s="304">
        <v>500</v>
      </c>
      <c r="M35" s="304"/>
      <c r="N35" s="304"/>
      <c r="O35" s="304">
        <v>500</v>
      </c>
      <c r="P35" s="304"/>
    </row>
    <row r="36" spans="1:16" ht="16.5">
      <c r="A36" s="393">
        <v>602.33000000000004</v>
      </c>
      <c r="B36" s="281" t="s">
        <v>42</v>
      </c>
      <c r="C36" s="392"/>
      <c r="D36" s="304">
        <v>100</v>
      </c>
      <c r="E36" s="304">
        <v>101.76</v>
      </c>
      <c r="F36" s="304">
        <v>100</v>
      </c>
      <c r="G36" s="304">
        <v>100</v>
      </c>
      <c r="H36" s="304"/>
      <c r="I36" s="304">
        <v>100</v>
      </c>
      <c r="J36" s="304"/>
      <c r="K36" s="304"/>
      <c r="L36" s="304">
        <v>100</v>
      </c>
      <c r="M36" s="304"/>
      <c r="N36" s="304"/>
      <c r="O36" s="304">
        <v>100</v>
      </c>
      <c r="P36" s="304"/>
    </row>
    <row r="37" spans="1:16" ht="16.5">
      <c r="A37" s="393">
        <v>602.39</v>
      </c>
      <c r="B37" s="281" t="s">
        <v>43</v>
      </c>
      <c r="C37" s="392"/>
      <c r="D37" s="304">
        <v>300</v>
      </c>
      <c r="E37" s="304">
        <v>290</v>
      </c>
      <c r="F37" s="304">
        <v>300</v>
      </c>
      <c r="G37" s="304">
        <v>300</v>
      </c>
      <c r="H37" s="304"/>
      <c r="I37" s="304">
        <v>300</v>
      </c>
      <c r="J37" s="304"/>
      <c r="K37" s="304"/>
      <c r="L37" s="304">
        <v>300</v>
      </c>
      <c r="M37" s="304"/>
      <c r="N37" s="304"/>
      <c r="O37" s="304">
        <v>300</v>
      </c>
      <c r="P37" s="304"/>
    </row>
    <row r="38" spans="1:16" ht="16.5">
      <c r="A38" s="390">
        <v>6024</v>
      </c>
      <c r="B38" s="404" t="s">
        <v>44</v>
      </c>
      <c r="C38" s="404"/>
      <c r="D38" s="302">
        <f>SUM(D39:D40)</f>
        <v>1600</v>
      </c>
      <c r="E38" s="302">
        <f>SUM(E39:E40)</f>
        <v>940</v>
      </c>
      <c r="F38" s="302">
        <f t="shared" ref="F38:P38" si="8">SUM(F39:F40)</f>
        <v>1400</v>
      </c>
      <c r="G38" s="302">
        <f t="shared" ref="G38" si="9">SUM(G39:G40)</f>
        <v>1400</v>
      </c>
      <c r="H38" s="302">
        <f t="shared" si="8"/>
        <v>0</v>
      </c>
      <c r="I38" s="302">
        <f t="shared" si="8"/>
        <v>2000</v>
      </c>
      <c r="J38" s="302">
        <f t="shared" si="8"/>
        <v>0</v>
      </c>
      <c r="K38" s="302">
        <f t="shared" si="8"/>
        <v>0</v>
      </c>
      <c r="L38" s="302">
        <f t="shared" si="8"/>
        <v>2000</v>
      </c>
      <c r="M38" s="302">
        <f t="shared" si="8"/>
        <v>0</v>
      </c>
      <c r="N38" s="302">
        <f t="shared" si="8"/>
        <v>0</v>
      </c>
      <c r="O38" s="302">
        <f t="shared" si="8"/>
        <v>2000</v>
      </c>
      <c r="P38" s="302">
        <f t="shared" si="8"/>
        <v>0</v>
      </c>
    </row>
    <row r="39" spans="1:16" ht="16.5">
      <c r="A39" s="393">
        <v>602.4</v>
      </c>
      <c r="B39" s="281" t="s">
        <v>45</v>
      </c>
      <c r="C39" s="392"/>
      <c r="D39" s="304">
        <v>1600</v>
      </c>
      <c r="E39" s="304">
        <v>940</v>
      </c>
      <c r="F39" s="304">
        <v>1400</v>
      </c>
      <c r="G39" s="304">
        <v>1400</v>
      </c>
      <c r="H39" s="304"/>
      <c r="I39" s="304">
        <v>2000</v>
      </c>
      <c r="J39" s="304"/>
      <c r="K39" s="304"/>
      <c r="L39" s="304">
        <v>2000</v>
      </c>
      <c r="M39" s="304"/>
      <c r="N39" s="304"/>
      <c r="O39" s="304">
        <v>2000</v>
      </c>
      <c r="P39" s="304"/>
    </row>
    <row r="40" spans="1:16" ht="16.5">
      <c r="A40" s="391">
        <v>602.41</v>
      </c>
      <c r="B40" s="281" t="s">
        <v>46</v>
      </c>
      <c r="C40" s="392"/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4"/>
      <c r="P40" s="304"/>
    </row>
    <row r="41" spans="1:16" ht="16.5">
      <c r="A41" s="390">
        <v>6025</v>
      </c>
      <c r="B41" s="404" t="s">
        <v>47</v>
      </c>
      <c r="C41" s="404"/>
      <c r="D41" s="302">
        <f t="shared" ref="D41:P41" si="10">SUM(D42:D43)</f>
        <v>200</v>
      </c>
      <c r="E41" s="302">
        <f t="shared" ref="E41" si="11">SUM(E42:E43)</f>
        <v>54</v>
      </c>
      <c r="F41" s="302">
        <f t="shared" si="10"/>
        <v>100</v>
      </c>
      <c r="G41" s="302">
        <f t="shared" ref="G41" si="12">SUM(G42:G43)</f>
        <v>100</v>
      </c>
      <c r="H41" s="302">
        <f t="shared" si="10"/>
        <v>0</v>
      </c>
      <c r="I41" s="302">
        <f t="shared" si="10"/>
        <v>240</v>
      </c>
      <c r="J41" s="302">
        <f t="shared" si="10"/>
        <v>0</v>
      </c>
      <c r="K41" s="302">
        <f t="shared" si="10"/>
        <v>0</v>
      </c>
      <c r="L41" s="302">
        <f t="shared" si="10"/>
        <v>240</v>
      </c>
      <c r="M41" s="302">
        <f t="shared" si="10"/>
        <v>0</v>
      </c>
      <c r="N41" s="302">
        <f t="shared" si="10"/>
        <v>0</v>
      </c>
      <c r="O41" s="302">
        <f t="shared" si="10"/>
        <v>240</v>
      </c>
      <c r="P41" s="302">
        <f t="shared" si="10"/>
        <v>0</v>
      </c>
    </row>
    <row r="42" spans="1:16" ht="16.5">
      <c r="A42" s="394">
        <v>602.52</v>
      </c>
      <c r="B42" s="403" t="s">
        <v>48</v>
      </c>
      <c r="C42" s="403"/>
      <c r="D42" s="304">
        <v>200</v>
      </c>
      <c r="E42" s="304">
        <v>54</v>
      </c>
      <c r="F42" s="304">
        <v>100</v>
      </c>
      <c r="G42" s="304">
        <v>100</v>
      </c>
      <c r="H42" s="304"/>
      <c r="I42" s="304">
        <v>240</v>
      </c>
      <c r="J42" s="304"/>
      <c r="K42" s="304"/>
      <c r="L42" s="304">
        <v>240</v>
      </c>
      <c r="M42" s="304"/>
      <c r="N42" s="304"/>
      <c r="O42" s="304">
        <v>240</v>
      </c>
      <c r="P42" s="304"/>
    </row>
    <row r="43" spans="1:16" ht="16.5">
      <c r="A43" s="394">
        <v>602.58000000000004</v>
      </c>
      <c r="B43" s="403" t="s">
        <v>201</v>
      </c>
      <c r="C43" s="403"/>
      <c r="D43" s="304"/>
      <c r="E43" s="304"/>
      <c r="F43" s="304"/>
      <c r="G43" s="304"/>
      <c r="H43" s="304"/>
      <c r="I43" s="304"/>
      <c r="J43" s="304"/>
      <c r="K43" s="304"/>
      <c r="L43" s="304"/>
      <c r="M43" s="304"/>
      <c r="N43" s="304"/>
      <c r="O43" s="304"/>
      <c r="P43" s="304"/>
    </row>
    <row r="44" spans="1:16" ht="16.5">
      <c r="A44" s="395">
        <v>6027</v>
      </c>
      <c r="B44" s="404" t="s">
        <v>49</v>
      </c>
      <c r="C44" s="404"/>
      <c r="D44" s="302">
        <f t="shared" ref="D44:P44" si="13">SUM(D45:D47)</f>
        <v>591</v>
      </c>
      <c r="E44" s="302">
        <f t="shared" ref="E44" si="14">SUM(E45:E47)</f>
        <v>217</v>
      </c>
      <c r="F44" s="302">
        <f t="shared" si="13"/>
        <v>207</v>
      </c>
      <c r="G44" s="302">
        <f t="shared" ref="G44" si="15">SUM(G45:G47)</f>
        <v>207</v>
      </c>
      <c r="H44" s="302">
        <f t="shared" si="13"/>
        <v>0</v>
      </c>
      <c r="I44" s="302">
        <f t="shared" si="13"/>
        <v>1050</v>
      </c>
      <c r="J44" s="302">
        <f t="shared" si="13"/>
        <v>0</v>
      </c>
      <c r="K44" s="302">
        <f t="shared" si="13"/>
        <v>0</v>
      </c>
      <c r="L44" s="302">
        <f t="shared" si="13"/>
        <v>1050</v>
      </c>
      <c r="M44" s="302">
        <f t="shared" si="13"/>
        <v>0</v>
      </c>
      <c r="N44" s="302">
        <f t="shared" si="13"/>
        <v>0</v>
      </c>
      <c r="O44" s="302">
        <f t="shared" si="13"/>
        <v>1050</v>
      </c>
      <c r="P44" s="302">
        <f t="shared" si="13"/>
        <v>0</v>
      </c>
    </row>
    <row r="45" spans="1:16" ht="15" customHeight="1">
      <c r="A45" s="394">
        <v>602.74</v>
      </c>
      <c r="B45" s="396" t="s">
        <v>150</v>
      </c>
      <c r="C45" s="396"/>
      <c r="D45" s="304">
        <v>541</v>
      </c>
      <c r="E45" s="304">
        <v>217</v>
      </c>
      <c r="F45" s="304">
        <v>157</v>
      </c>
      <c r="G45" s="304">
        <v>157</v>
      </c>
      <c r="H45" s="304"/>
      <c r="I45" s="304">
        <v>1000</v>
      </c>
      <c r="J45" s="304"/>
      <c r="K45" s="304"/>
      <c r="L45" s="304">
        <v>1000</v>
      </c>
      <c r="M45" s="304"/>
      <c r="N45" s="304"/>
      <c r="O45" s="304">
        <v>1000</v>
      </c>
      <c r="P45" s="304"/>
    </row>
    <row r="46" spans="1:16" ht="16.5">
      <c r="A46" s="394">
        <v>602.75</v>
      </c>
      <c r="B46" s="403" t="s">
        <v>50</v>
      </c>
      <c r="C46" s="403"/>
      <c r="D46" s="304">
        <v>50</v>
      </c>
      <c r="E46" s="304">
        <v>0</v>
      </c>
      <c r="F46" s="304">
        <v>50</v>
      </c>
      <c r="G46" s="304">
        <v>50</v>
      </c>
      <c r="H46" s="304"/>
      <c r="I46" s="304">
        <v>50</v>
      </c>
      <c r="J46" s="304"/>
      <c r="K46" s="304"/>
      <c r="L46" s="304">
        <v>50</v>
      </c>
      <c r="M46" s="304"/>
      <c r="N46" s="304"/>
      <c r="O46" s="304">
        <v>50</v>
      </c>
      <c r="P46" s="304"/>
    </row>
    <row r="47" spans="1:16" ht="16.5">
      <c r="A47" s="394">
        <v>602.79</v>
      </c>
      <c r="B47" s="403" t="s">
        <v>51</v>
      </c>
      <c r="C47" s="403"/>
      <c r="D47" s="304"/>
      <c r="E47" s="304"/>
      <c r="F47" s="304"/>
      <c r="G47" s="304"/>
      <c r="H47" s="304"/>
      <c r="I47" s="304"/>
      <c r="J47" s="304"/>
      <c r="K47" s="304"/>
      <c r="L47" s="304"/>
      <c r="M47" s="304"/>
      <c r="N47" s="304"/>
      <c r="O47" s="304"/>
      <c r="P47" s="304"/>
    </row>
    <row r="48" spans="1:16" ht="16.5">
      <c r="A48" s="390">
        <v>6029</v>
      </c>
      <c r="B48" s="404" t="s">
        <v>52</v>
      </c>
      <c r="C48" s="404"/>
      <c r="D48" s="302">
        <f>SUM(D49:D53)</f>
        <v>0</v>
      </c>
      <c r="E48" s="302">
        <f>SUM(E49:E53)</f>
        <v>0</v>
      </c>
      <c r="F48" s="302">
        <f t="shared" ref="F48:P48" si="16">SUM(F49:F53)</f>
        <v>0</v>
      </c>
      <c r="G48" s="302">
        <f t="shared" ref="G48" si="17">SUM(G49:G53)</f>
        <v>0</v>
      </c>
      <c r="H48" s="302">
        <f t="shared" si="16"/>
        <v>0</v>
      </c>
      <c r="I48" s="302">
        <f t="shared" si="16"/>
        <v>100</v>
      </c>
      <c r="J48" s="302">
        <f t="shared" si="16"/>
        <v>0</v>
      </c>
      <c r="K48" s="302">
        <f t="shared" si="16"/>
        <v>0</v>
      </c>
      <c r="L48" s="302">
        <f t="shared" si="16"/>
        <v>100</v>
      </c>
      <c r="M48" s="302">
        <f t="shared" si="16"/>
        <v>0</v>
      </c>
      <c r="N48" s="302">
        <f t="shared" si="16"/>
        <v>0</v>
      </c>
      <c r="O48" s="302">
        <f t="shared" si="16"/>
        <v>100</v>
      </c>
      <c r="P48" s="302">
        <f t="shared" si="16"/>
        <v>0</v>
      </c>
    </row>
    <row r="49" spans="1:20" ht="16.5">
      <c r="A49" s="394">
        <v>602.90009999999995</v>
      </c>
      <c r="B49" s="403" t="s">
        <v>53</v>
      </c>
      <c r="C49" s="403"/>
      <c r="D49" s="304"/>
      <c r="E49" s="304"/>
      <c r="F49" s="304"/>
      <c r="G49" s="304"/>
      <c r="H49" s="304"/>
      <c r="I49" s="304">
        <v>100</v>
      </c>
      <c r="J49" s="304"/>
      <c r="K49" s="304"/>
      <c r="L49" s="304">
        <v>100</v>
      </c>
      <c r="M49" s="304"/>
      <c r="N49" s="304"/>
      <c r="O49" s="304">
        <v>100</v>
      </c>
      <c r="P49" s="304"/>
    </row>
    <row r="50" spans="1:20" ht="16.5">
      <c r="A50" s="394">
        <v>602.90020000000004</v>
      </c>
      <c r="B50" s="403" t="s">
        <v>54</v>
      </c>
      <c r="C50" s="403"/>
      <c r="D50" s="304"/>
      <c r="E50" s="304"/>
      <c r="F50" s="304"/>
      <c r="G50" s="304"/>
      <c r="H50" s="304"/>
      <c r="I50" s="304"/>
      <c r="J50" s="304"/>
      <c r="K50" s="304"/>
      <c r="L50" s="304"/>
      <c r="M50" s="304"/>
      <c r="N50" s="304"/>
      <c r="O50" s="304"/>
      <c r="P50" s="304"/>
    </row>
    <row r="51" spans="1:20" ht="16.5">
      <c r="A51" s="394">
        <v>602.90030000000002</v>
      </c>
      <c r="B51" s="403" t="s">
        <v>55</v>
      </c>
      <c r="C51" s="403"/>
      <c r="D51" s="304"/>
      <c r="E51" s="304"/>
      <c r="F51" s="304"/>
      <c r="G51" s="304"/>
      <c r="H51" s="304"/>
      <c r="I51" s="304"/>
      <c r="J51" s="304"/>
      <c r="K51" s="304"/>
      <c r="L51" s="304"/>
      <c r="M51" s="304"/>
      <c r="N51" s="304"/>
      <c r="O51" s="304"/>
      <c r="P51" s="304"/>
    </row>
    <row r="52" spans="1:20" ht="16.5">
      <c r="A52" s="394">
        <v>602.9008</v>
      </c>
      <c r="B52" s="403" t="s">
        <v>56</v>
      </c>
      <c r="C52" s="403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</row>
    <row r="53" spans="1:20" ht="16.5">
      <c r="A53" s="394">
        <v>602.90089999999998</v>
      </c>
      <c r="B53" s="403" t="s">
        <v>90</v>
      </c>
      <c r="C53" s="403"/>
      <c r="D53" s="304"/>
      <c r="E53" s="304"/>
      <c r="F53" s="304"/>
      <c r="G53" s="304"/>
      <c r="H53" s="304"/>
      <c r="I53" s="304"/>
      <c r="J53" s="304"/>
      <c r="K53" s="304"/>
      <c r="L53" s="304"/>
      <c r="M53" s="304"/>
      <c r="N53" s="304"/>
      <c r="O53" s="304"/>
      <c r="P53" s="304"/>
    </row>
    <row r="54" spans="1:20" ht="16.5">
      <c r="A54" s="394">
        <v>606000</v>
      </c>
      <c r="B54" s="392" t="s">
        <v>195</v>
      </c>
      <c r="C54" s="392"/>
      <c r="D54" s="304">
        <v>0</v>
      </c>
      <c r="E54" s="304">
        <v>0</v>
      </c>
      <c r="F54" s="304">
        <v>200</v>
      </c>
      <c r="G54" s="304">
        <v>200</v>
      </c>
      <c r="H54" s="304"/>
      <c r="I54" s="304"/>
      <c r="J54" s="304"/>
      <c r="K54" s="304"/>
      <c r="L54" s="304"/>
      <c r="M54" s="304"/>
      <c r="N54" s="304"/>
      <c r="O54" s="304"/>
      <c r="P54" s="304"/>
    </row>
    <row r="55" spans="1:20" ht="16.5">
      <c r="A55" s="397">
        <v>231500</v>
      </c>
      <c r="B55" s="398" t="s">
        <v>196</v>
      </c>
      <c r="C55" s="398"/>
      <c r="D55" s="305">
        <v>0</v>
      </c>
      <c r="E55" s="305">
        <v>0</v>
      </c>
      <c r="F55" s="305"/>
      <c r="G55" s="305"/>
      <c r="H55" s="305"/>
      <c r="I55" s="305"/>
      <c r="J55" s="305"/>
      <c r="K55" s="305"/>
      <c r="L55" s="305"/>
      <c r="M55" s="305"/>
      <c r="N55" s="305"/>
      <c r="O55" s="305"/>
      <c r="P55" s="305"/>
    </row>
    <row r="56" spans="1:20" ht="16.5">
      <c r="A56" s="397">
        <v>231000</v>
      </c>
      <c r="B56" s="398" t="s">
        <v>197</v>
      </c>
      <c r="C56" s="398"/>
      <c r="D56" s="305">
        <v>0</v>
      </c>
      <c r="E56" s="305">
        <v>0</v>
      </c>
      <c r="F56" s="305"/>
      <c r="G56" s="305"/>
      <c r="H56" s="305"/>
      <c r="I56" s="305">
        <v>500</v>
      </c>
      <c r="J56" s="305"/>
      <c r="K56" s="305"/>
      <c r="L56" s="305"/>
      <c r="M56" s="305"/>
      <c r="N56" s="305"/>
      <c r="O56" s="305"/>
      <c r="P56" s="305"/>
    </row>
    <row r="57" spans="1:20" ht="16.5">
      <c r="A57" s="319">
        <v>231000</v>
      </c>
      <c r="B57" s="128" t="s">
        <v>154</v>
      </c>
      <c r="C57" s="128"/>
      <c r="D57" s="258"/>
      <c r="E57" s="258"/>
      <c r="F57" s="258">
        <v>0</v>
      </c>
      <c r="G57" s="258">
        <v>0</v>
      </c>
      <c r="H57" s="258"/>
      <c r="I57" s="258"/>
      <c r="J57" s="258"/>
      <c r="K57" s="258"/>
      <c r="L57" s="258"/>
      <c r="M57" s="258"/>
      <c r="N57" s="258"/>
      <c r="O57" s="258">
        <v>5000</v>
      </c>
      <c r="P57" s="258"/>
    </row>
    <row r="58" spans="1:20" ht="16.5">
      <c r="A58" s="320">
        <v>218610</v>
      </c>
      <c r="B58" s="126" t="s">
        <v>155</v>
      </c>
      <c r="C58" s="128"/>
      <c r="D58" s="258"/>
      <c r="E58" s="258"/>
      <c r="F58" s="258">
        <v>0</v>
      </c>
      <c r="G58" s="258">
        <v>0</v>
      </c>
      <c r="H58" s="258"/>
      <c r="I58" s="258"/>
      <c r="J58" s="258"/>
      <c r="K58" s="258"/>
      <c r="L58" s="258"/>
      <c r="M58" s="258"/>
      <c r="N58" s="258"/>
      <c r="O58" s="258"/>
      <c r="P58" s="258"/>
      <c r="T58" s="259"/>
    </row>
    <row r="59" spans="1:20" ht="16.5">
      <c r="A59" s="320">
        <v>218110</v>
      </c>
      <c r="B59" s="126" t="s">
        <v>220</v>
      </c>
      <c r="C59" s="128"/>
      <c r="D59" s="258"/>
      <c r="E59" s="258"/>
      <c r="F59" s="258"/>
      <c r="G59" s="258"/>
      <c r="H59" s="258"/>
      <c r="I59" s="258">
        <v>500</v>
      </c>
      <c r="J59" s="258"/>
      <c r="K59" s="258"/>
      <c r="L59" s="258"/>
      <c r="M59" s="258"/>
      <c r="N59" s="258"/>
      <c r="O59" s="258"/>
      <c r="P59" s="258"/>
      <c r="T59" s="259"/>
    </row>
    <row r="60" spans="1:20" ht="16.5">
      <c r="A60" s="320">
        <v>218110</v>
      </c>
      <c r="B60" s="126" t="s">
        <v>156</v>
      </c>
      <c r="C60" s="127"/>
      <c r="D60" s="501">
        <v>100</v>
      </c>
      <c r="E60" s="501">
        <v>100</v>
      </c>
      <c r="F60" s="258"/>
      <c r="G60" s="258"/>
      <c r="H60" s="258"/>
      <c r="I60" s="258"/>
      <c r="J60" s="306"/>
      <c r="K60" s="306"/>
      <c r="L60" s="258"/>
      <c r="M60" s="258"/>
      <c r="N60" s="258"/>
      <c r="O60" s="258"/>
      <c r="P60" s="258"/>
    </row>
    <row r="61" spans="1:20" ht="15.75">
      <c r="C61" s="44"/>
      <c r="D61" s="45"/>
      <c r="E61" s="45"/>
      <c r="I61" s="45"/>
      <c r="J61" s="45"/>
      <c r="K61" s="46"/>
    </row>
    <row r="62" spans="1:20" ht="15.75" thickBot="1"/>
    <row r="63" spans="1:20" ht="15" customHeight="1">
      <c r="A63" s="400" t="s">
        <v>141</v>
      </c>
      <c r="B63" s="114" t="s">
        <v>142</v>
      </c>
      <c r="C63" s="282" t="s">
        <v>204</v>
      </c>
      <c r="D63" s="122"/>
      <c r="E63" s="288"/>
      <c r="F63" s="295" t="s">
        <v>206</v>
      </c>
      <c r="G63" s="285"/>
      <c r="H63" s="114" t="s">
        <v>142</v>
      </c>
      <c r="I63" s="296" t="s">
        <v>234</v>
      </c>
      <c r="J63" s="174"/>
      <c r="K63" s="289"/>
      <c r="L63" s="289"/>
      <c r="M63" s="289"/>
      <c r="N63" s="297"/>
      <c r="O63" s="294"/>
      <c r="P63" s="108"/>
    </row>
    <row r="64" spans="1:20">
      <c r="A64" s="401"/>
      <c r="B64" s="116" t="s">
        <v>144</v>
      </c>
      <c r="C64" s="283"/>
      <c r="D64" s="108"/>
      <c r="E64" s="290"/>
      <c r="F64" s="293" t="s">
        <v>205</v>
      </c>
      <c r="G64" s="286"/>
      <c r="H64" s="116" t="s">
        <v>144</v>
      </c>
      <c r="I64" s="175"/>
      <c r="J64" s="175"/>
      <c r="K64" s="117"/>
      <c r="L64" s="117"/>
      <c r="M64" s="117"/>
      <c r="N64" s="298"/>
      <c r="O64" s="294"/>
      <c r="P64" s="108"/>
    </row>
    <row r="65" spans="1:16" ht="15.75" thickBot="1">
      <c r="A65" s="402"/>
      <c r="B65" s="118" t="s">
        <v>145</v>
      </c>
      <c r="C65" s="284" t="s">
        <v>252</v>
      </c>
      <c r="D65" s="108"/>
      <c r="E65" s="291"/>
      <c r="F65" s="299"/>
      <c r="G65" s="287"/>
      <c r="H65" s="118" t="s">
        <v>145</v>
      </c>
      <c r="I65" s="284" t="s">
        <v>252</v>
      </c>
      <c r="J65" s="176"/>
      <c r="K65" s="292"/>
      <c r="L65" s="292"/>
      <c r="M65" s="292"/>
      <c r="N65" s="300"/>
      <c r="O65" s="294"/>
      <c r="P65" s="108"/>
    </row>
    <row r="67" spans="1:16">
      <c r="G67" s="121"/>
      <c r="H67" s="121"/>
      <c r="I67" s="121"/>
      <c r="J67" s="121"/>
      <c r="K67" s="121"/>
      <c r="L67" s="121"/>
      <c r="M67" s="121"/>
      <c r="N67" s="121"/>
      <c r="O67" s="121"/>
      <c r="P67" s="121"/>
    </row>
    <row r="68" spans="1:16">
      <c r="G68" s="121"/>
      <c r="H68" s="121"/>
      <c r="I68" s="121"/>
      <c r="J68" s="121"/>
      <c r="K68" s="121"/>
      <c r="L68" s="121"/>
      <c r="M68" s="121"/>
      <c r="N68" s="121"/>
      <c r="O68" s="121"/>
      <c r="P68" s="121"/>
    </row>
    <row r="69" spans="1:16">
      <c r="C69" s="43"/>
      <c r="D69" s="43"/>
      <c r="G69" s="33"/>
      <c r="H69" s="31"/>
      <c r="I69" s="31"/>
      <c r="J69" s="34"/>
      <c r="K69" s="31"/>
      <c r="L69" s="31"/>
      <c r="M69" s="31"/>
      <c r="N69" s="31"/>
      <c r="O69" s="31"/>
      <c r="P69" s="35"/>
    </row>
    <row r="70" spans="1:16">
      <c r="C70" s="43"/>
      <c r="D70" s="43"/>
      <c r="G70" s="33"/>
      <c r="H70" s="31"/>
      <c r="I70" s="31"/>
      <c r="J70" s="34"/>
      <c r="K70" s="31"/>
      <c r="L70" s="31"/>
      <c r="M70" s="31"/>
      <c r="N70" s="31"/>
      <c r="O70" s="31"/>
      <c r="P70" s="31"/>
    </row>
  </sheetData>
  <mergeCells count="35">
    <mergeCell ref="C9:D9"/>
    <mergeCell ref="F12:G12"/>
    <mergeCell ref="H12:J12"/>
    <mergeCell ref="E4:I4"/>
    <mergeCell ref="E5:I5"/>
    <mergeCell ref="N12:P12"/>
    <mergeCell ref="B15:C15"/>
    <mergeCell ref="B16:C16"/>
    <mergeCell ref="B17:C17"/>
    <mergeCell ref="B18:C18"/>
    <mergeCell ref="B19:C19"/>
    <mergeCell ref="K12:M12"/>
    <mergeCell ref="B20:C20"/>
    <mergeCell ref="B21:C21"/>
    <mergeCell ref="B24:C24"/>
    <mergeCell ref="B23:C23"/>
    <mergeCell ref="B25:C25"/>
    <mergeCell ref="B26:C26"/>
    <mergeCell ref="B27:C27"/>
    <mergeCell ref="B28:C28"/>
    <mergeCell ref="B33:C33"/>
    <mergeCell ref="B38:C38"/>
    <mergeCell ref="B41:C41"/>
    <mergeCell ref="B42:C42"/>
    <mergeCell ref="B43:C43"/>
    <mergeCell ref="B44:C44"/>
    <mergeCell ref="A63:A65"/>
    <mergeCell ref="B52:C52"/>
    <mergeCell ref="B53:C53"/>
    <mergeCell ref="B46:C46"/>
    <mergeCell ref="B47:C47"/>
    <mergeCell ref="B48:C48"/>
    <mergeCell ref="B49:C49"/>
    <mergeCell ref="B50:C50"/>
    <mergeCell ref="B51:C51"/>
  </mergeCells>
  <pageMargins left="0.35" right="0.35" top="0.25" bottom="0.25" header="0.3" footer="0.3"/>
  <pageSetup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86"/>
  <sheetViews>
    <sheetView view="pageBreakPreview" topLeftCell="A58" zoomScaleSheetLayoutView="100" workbookViewId="0">
      <selection activeCell="Q82" sqref="Q82:T82"/>
    </sheetView>
  </sheetViews>
  <sheetFormatPr defaultRowHeight="15"/>
  <cols>
    <col min="1" max="1" width="3.85546875" customWidth="1"/>
    <col min="2" max="2" width="19.28515625" customWidth="1"/>
    <col min="3" max="3" width="5" customWidth="1"/>
    <col min="4" max="4" width="4.85546875" customWidth="1"/>
    <col min="5" max="5" width="6.28515625" customWidth="1"/>
    <col min="6" max="6" width="3.140625" customWidth="1"/>
    <col min="7" max="7" width="6.5703125" customWidth="1"/>
    <col min="8" max="8" width="8.5703125" customWidth="1"/>
    <col min="9" max="9" width="3.5703125" customWidth="1"/>
    <col min="10" max="10" width="3.42578125" customWidth="1"/>
    <col min="11" max="11" width="5.140625" customWidth="1"/>
    <col min="12" max="12" width="3.7109375" customWidth="1"/>
    <col min="13" max="13" width="5.5703125" customWidth="1"/>
    <col min="14" max="14" width="4.42578125" customWidth="1"/>
    <col min="15" max="15" width="5.140625" customWidth="1"/>
    <col min="16" max="16" width="4.28515625" customWidth="1"/>
    <col min="17" max="17" width="8.140625" customWidth="1"/>
    <col min="18" max="18" width="6.42578125" customWidth="1"/>
    <col min="19" max="19" width="4.7109375" customWidth="1"/>
    <col min="20" max="20" width="7" customWidth="1"/>
    <col min="21" max="21" width="6.7109375" customWidth="1"/>
    <col min="22" max="22" width="9.28515625" customWidth="1"/>
  </cols>
  <sheetData>
    <row r="1" spans="1:22">
      <c r="A1" s="47"/>
      <c r="B1" s="38" t="s">
        <v>0</v>
      </c>
      <c r="C1" s="47"/>
      <c r="D1" s="47"/>
      <c r="E1" s="48"/>
      <c r="F1" s="48" t="s">
        <v>96</v>
      </c>
      <c r="G1" s="48"/>
      <c r="H1" s="48"/>
      <c r="I1" s="48"/>
      <c r="J1" s="48"/>
      <c r="K1" s="48"/>
      <c r="L1" s="48"/>
      <c r="M1" s="48"/>
      <c r="N1" s="48"/>
      <c r="O1" s="48"/>
      <c r="P1" s="48"/>
      <c r="Q1" s="47"/>
      <c r="R1" s="47"/>
      <c r="S1" s="47"/>
      <c r="T1" s="47"/>
      <c r="U1" s="47"/>
      <c r="V1" s="47"/>
    </row>
    <row r="2" spans="1:22" ht="15.75" thickBot="1">
      <c r="A2" s="47"/>
      <c r="B2" s="418" t="s">
        <v>57</v>
      </c>
      <c r="C2" s="418"/>
      <c r="D2" s="418"/>
      <c r="E2" s="418"/>
      <c r="F2" s="418"/>
      <c r="G2" s="418"/>
      <c r="H2" s="418"/>
      <c r="I2" s="418"/>
      <c r="J2" s="42"/>
      <c r="K2" s="42"/>
      <c r="L2" s="42"/>
      <c r="M2" s="42"/>
      <c r="N2" s="42"/>
      <c r="O2" s="42"/>
      <c r="P2" s="42"/>
      <c r="Q2" s="20"/>
      <c r="R2" s="49" t="s">
        <v>253</v>
      </c>
      <c r="S2" s="47"/>
      <c r="T2" s="47"/>
      <c r="U2" s="47"/>
      <c r="V2" s="47"/>
    </row>
    <row r="3" spans="1:22" ht="15.75" thickBot="1">
      <c r="A3" s="50"/>
      <c r="B3" s="51"/>
      <c r="C3" s="125" t="s">
        <v>215</v>
      </c>
      <c r="D3" s="427" t="s">
        <v>2</v>
      </c>
      <c r="E3" s="428"/>
      <c r="F3" s="428"/>
      <c r="G3" s="428"/>
      <c r="H3" s="428"/>
      <c r="I3" s="331"/>
      <c r="J3" s="331"/>
      <c r="K3" s="332"/>
      <c r="L3" s="40"/>
      <c r="M3" s="40"/>
      <c r="N3" s="40"/>
      <c r="O3" s="40"/>
      <c r="P3" s="40"/>
      <c r="Q3" s="40"/>
      <c r="R3" s="40"/>
      <c r="S3" s="53"/>
      <c r="T3" s="53"/>
      <c r="U3" s="53"/>
      <c r="V3" s="53"/>
    </row>
    <row r="4" spans="1:22" ht="15.75" thickBot="1">
      <c r="A4" s="50"/>
      <c r="B4" s="54" t="s">
        <v>157</v>
      </c>
      <c r="C4" s="124" t="s">
        <v>97</v>
      </c>
      <c r="D4" s="425" t="s">
        <v>240</v>
      </c>
      <c r="E4" s="426"/>
      <c r="F4" s="426"/>
      <c r="G4" s="426"/>
      <c r="H4" s="426"/>
      <c r="I4" s="333"/>
      <c r="J4" s="333"/>
      <c r="K4" s="334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</row>
    <row r="5" spans="1:22">
      <c r="A5" s="50"/>
      <c r="B5" s="57"/>
      <c r="C5" s="58"/>
      <c r="D5" s="59"/>
      <c r="E5" s="59"/>
      <c r="F5" s="59"/>
      <c r="G5" s="59"/>
      <c r="H5" s="41"/>
      <c r="I5" s="41"/>
      <c r="J5" s="41"/>
      <c r="K5" s="41"/>
      <c r="L5" s="41"/>
      <c r="M5" s="41"/>
      <c r="N5" s="41"/>
      <c r="O5" s="41"/>
      <c r="P5" s="41"/>
      <c r="Q5" s="60" t="s">
        <v>58</v>
      </c>
      <c r="R5" s="14"/>
      <c r="S5" s="53"/>
      <c r="T5" s="53"/>
      <c r="U5" s="53"/>
      <c r="V5" s="53"/>
    </row>
    <row r="6" spans="1:22" ht="169.5">
      <c r="A6" s="61" t="s">
        <v>59</v>
      </c>
      <c r="B6" s="62" t="s">
        <v>60</v>
      </c>
      <c r="C6" s="61" t="s">
        <v>61</v>
      </c>
      <c r="D6" s="61" t="s">
        <v>62</v>
      </c>
      <c r="E6" s="63" t="s">
        <v>63</v>
      </c>
      <c r="F6" s="63" t="s">
        <v>64</v>
      </c>
      <c r="G6" s="63" t="s">
        <v>65</v>
      </c>
      <c r="H6" s="63" t="s">
        <v>98</v>
      </c>
      <c r="I6" s="63" t="s">
        <v>99</v>
      </c>
      <c r="J6" s="63" t="s">
        <v>100</v>
      </c>
      <c r="K6" s="63" t="s">
        <v>66</v>
      </c>
      <c r="L6" s="63" t="s">
        <v>101</v>
      </c>
      <c r="M6" s="63" t="s">
        <v>102</v>
      </c>
      <c r="N6" s="63" t="s">
        <v>103</v>
      </c>
      <c r="O6" s="63" t="s">
        <v>104</v>
      </c>
      <c r="P6" s="63" t="s">
        <v>105</v>
      </c>
      <c r="Q6" s="63" t="s">
        <v>67</v>
      </c>
      <c r="R6" s="64" t="s">
        <v>68</v>
      </c>
      <c r="S6" s="63" t="s">
        <v>69</v>
      </c>
      <c r="T6" s="63" t="s">
        <v>213</v>
      </c>
      <c r="U6" s="63" t="s">
        <v>212</v>
      </c>
      <c r="V6" s="63" t="s">
        <v>214</v>
      </c>
    </row>
    <row r="7" spans="1:22" ht="34.5">
      <c r="A7" s="65" t="s">
        <v>71</v>
      </c>
      <c r="B7" s="66" t="s">
        <v>72</v>
      </c>
      <c r="C7" s="67">
        <v>1</v>
      </c>
      <c r="D7" s="67">
        <v>2</v>
      </c>
      <c r="E7" s="67">
        <v>3</v>
      </c>
      <c r="F7" s="67">
        <v>4</v>
      </c>
      <c r="G7" s="67">
        <v>5</v>
      </c>
      <c r="H7" s="67">
        <v>6</v>
      </c>
      <c r="I7" s="67">
        <v>7</v>
      </c>
      <c r="J7" s="67">
        <v>8</v>
      </c>
      <c r="K7" s="67">
        <v>9</v>
      </c>
      <c r="L7" s="67">
        <v>10</v>
      </c>
      <c r="M7" s="67">
        <v>11</v>
      </c>
      <c r="N7" s="67">
        <v>12</v>
      </c>
      <c r="O7" s="67">
        <v>13</v>
      </c>
      <c r="P7" s="67">
        <v>14</v>
      </c>
      <c r="Q7" s="68" t="s">
        <v>108</v>
      </c>
      <c r="R7" s="69" t="s">
        <v>109</v>
      </c>
      <c r="S7" s="68" t="s">
        <v>110</v>
      </c>
      <c r="T7" s="68" t="s">
        <v>111</v>
      </c>
      <c r="U7" s="68" t="s">
        <v>112</v>
      </c>
      <c r="V7" s="68" t="s">
        <v>113</v>
      </c>
    </row>
    <row r="8" spans="1:22">
      <c r="A8" s="70" t="s">
        <v>73</v>
      </c>
      <c r="B8" s="71" t="s">
        <v>74</v>
      </c>
      <c r="C8" s="70"/>
      <c r="D8" s="72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3"/>
      <c r="T8" s="73"/>
      <c r="U8" s="73"/>
      <c r="V8" s="73"/>
    </row>
    <row r="9" spans="1:22">
      <c r="A9" s="74" t="s">
        <v>114</v>
      </c>
      <c r="B9" s="75" t="s">
        <v>115</v>
      </c>
      <c r="C9" s="76"/>
      <c r="D9" s="76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>
        <f>E9+G9+H9+I9+K9+O9+L9+M9+N9+P9</f>
        <v>0</v>
      </c>
      <c r="R9" s="78">
        <f>Q9*C9*12/1000</f>
        <v>0</v>
      </c>
      <c r="S9" s="79"/>
      <c r="T9" s="79">
        <f>97030*15%*12/1000*C9</f>
        <v>0</v>
      </c>
      <c r="U9" s="79">
        <f>R9*1.7/100</f>
        <v>0</v>
      </c>
      <c r="V9" s="79">
        <f>R9+T9+U9</f>
        <v>0</v>
      </c>
    </row>
    <row r="10" spans="1:22">
      <c r="A10" s="74" t="s">
        <v>75</v>
      </c>
      <c r="B10" s="75" t="s">
        <v>77</v>
      </c>
      <c r="C10" s="76">
        <v>1</v>
      </c>
      <c r="D10" s="76"/>
      <c r="E10" s="77"/>
      <c r="F10" s="77"/>
      <c r="G10" s="77"/>
      <c r="H10" s="77">
        <v>153300</v>
      </c>
      <c r="I10" s="77"/>
      <c r="J10" s="77"/>
      <c r="K10" s="77"/>
      <c r="L10" s="77"/>
      <c r="M10" s="77"/>
      <c r="N10" s="77"/>
      <c r="O10" s="77"/>
      <c r="P10" s="77"/>
      <c r="Q10" s="77">
        <f t="shared" ref="Q10:Q15" si="0">E10+G10+H10+I10+K10+O10+L10+M10+N10+P10</f>
        <v>153300</v>
      </c>
      <c r="R10" s="77">
        <f t="shared" ref="R10:R15" si="1">Q10*C10*12/1000</f>
        <v>1839.6</v>
      </c>
      <c r="S10" s="79"/>
      <c r="T10" s="79">
        <f>114670*15%*12/1000*C10</f>
        <v>206.40600000000001</v>
      </c>
      <c r="U10" s="79">
        <f t="shared" ref="U10:U15" si="2">R10*1.7/100</f>
        <v>31.273199999999996</v>
      </c>
      <c r="V10" s="79">
        <f t="shared" ref="V10:V15" si="3">R10+T10+U10</f>
        <v>2077.2791999999999</v>
      </c>
    </row>
    <row r="11" spans="1:22">
      <c r="A11" s="74" t="s">
        <v>76</v>
      </c>
      <c r="B11" s="75" t="s">
        <v>78</v>
      </c>
      <c r="C11" s="76"/>
      <c r="D11" s="76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>
        <f t="shared" si="0"/>
        <v>0</v>
      </c>
      <c r="R11" s="77">
        <f t="shared" si="1"/>
        <v>0</v>
      </c>
      <c r="S11" s="79"/>
      <c r="T11" s="79">
        <f t="shared" ref="T11:T13" si="4">114670*15%*12/1000*C11</f>
        <v>0</v>
      </c>
      <c r="U11" s="79">
        <f t="shared" si="2"/>
        <v>0</v>
      </c>
      <c r="V11" s="79">
        <f t="shared" si="3"/>
        <v>0</v>
      </c>
    </row>
    <row r="12" spans="1:22">
      <c r="A12" s="74" t="s">
        <v>79</v>
      </c>
      <c r="B12" s="75" t="s">
        <v>78</v>
      </c>
      <c r="C12" s="76">
        <v>1</v>
      </c>
      <c r="D12" s="76"/>
      <c r="E12" s="77"/>
      <c r="F12" s="77"/>
      <c r="G12" s="77"/>
      <c r="H12" s="77">
        <v>123000</v>
      </c>
      <c r="I12" s="79"/>
      <c r="J12" s="79"/>
      <c r="K12" s="79"/>
      <c r="L12" s="79"/>
      <c r="M12" s="79"/>
      <c r="N12" s="79"/>
      <c r="O12" s="79"/>
      <c r="P12" s="79"/>
      <c r="Q12" s="77">
        <f t="shared" si="0"/>
        <v>123000</v>
      </c>
      <c r="R12" s="77">
        <f t="shared" si="1"/>
        <v>1476</v>
      </c>
      <c r="S12" s="77"/>
      <c r="T12" s="79">
        <f t="shared" si="4"/>
        <v>206.40600000000001</v>
      </c>
      <c r="U12" s="79">
        <f t="shared" si="2"/>
        <v>25.091999999999999</v>
      </c>
      <c r="V12" s="79">
        <f t="shared" si="3"/>
        <v>1707.498</v>
      </c>
    </row>
    <row r="13" spans="1:22">
      <c r="A13" s="74" t="s">
        <v>116</v>
      </c>
      <c r="B13" s="75" t="s">
        <v>78</v>
      </c>
      <c r="C13" s="76">
        <v>1</v>
      </c>
      <c r="D13" s="76"/>
      <c r="E13" s="77"/>
      <c r="F13" s="77"/>
      <c r="G13" s="77"/>
      <c r="H13" s="77">
        <v>123000</v>
      </c>
      <c r="I13" s="77"/>
      <c r="J13" s="77"/>
      <c r="K13" s="77"/>
      <c r="L13" s="77"/>
      <c r="M13" s="77"/>
      <c r="N13" s="77"/>
      <c r="O13" s="77"/>
      <c r="P13" s="77"/>
      <c r="Q13" s="77">
        <f t="shared" si="0"/>
        <v>123000</v>
      </c>
      <c r="R13" s="77">
        <f t="shared" si="1"/>
        <v>1476</v>
      </c>
      <c r="S13" s="79"/>
      <c r="T13" s="79">
        <f t="shared" si="4"/>
        <v>206.40600000000001</v>
      </c>
      <c r="U13" s="79">
        <f t="shared" si="2"/>
        <v>25.091999999999999</v>
      </c>
      <c r="V13" s="79">
        <f t="shared" si="3"/>
        <v>1707.498</v>
      </c>
    </row>
    <row r="14" spans="1:22">
      <c r="A14" s="74" t="s">
        <v>117</v>
      </c>
      <c r="B14" s="75" t="s">
        <v>118</v>
      </c>
      <c r="C14" s="76"/>
      <c r="D14" s="76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>
        <f t="shared" si="0"/>
        <v>0</v>
      </c>
      <c r="R14" s="77">
        <f t="shared" si="1"/>
        <v>0</v>
      </c>
      <c r="S14" s="79"/>
      <c r="T14" s="79">
        <f>R14*15%</f>
        <v>0</v>
      </c>
      <c r="U14" s="79">
        <f t="shared" si="2"/>
        <v>0</v>
      </c>
      <c r="V14" s="79">
        <f t="shared" si="3"/>
        <v>0</v>
      </c>
    </row>
    <row r="15" spans="1:22">
      <c r="A15" s="74" t="s">
        <v>119</v>
      </c>
      <c r="B15" s="75" t="s">
        <v>120</v>
      </c>
      <c r="C15" s="76"/>
      <c r="D15" s="76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>
        <f t="shared" si="0"/>
        <v>0</v>
      </c>
      <c r="R15" s="77">
        <f t="shared" si="1"/>
        <v>0</v>
      </c>
      <c r="S15" s="79"/>
      <c r="T15" s="79">
        <f>R15*15%</f>
        <v>0</v>
      </c>
      <c r="U15" s="79">
        <f t="shared" si="2"/>
        <v>0</v>
      </c>
      <c r="V15" s="79">
        <f t="shared" si="3"/>
        <v>0</v>
      </c>
    </row>
    <row r="16" spans="1:22">
      <c r="A16" s="73"/>
      <c r="B16" s="80" t="s">
        <v>80</v>
      </c>
      <c r="C16" s="81">
        <f>SUM(C9:C15)</f>
        <v>3</v>
      </c>
      <c r="D16" s="81"/>
      <c r="E16" s="81"/>
      <c r="F16" s="81"/>
      <c r="G16" s="81"/>
      <c r="H16" s="81"/>
      <c r="I16" s="81">
        <f>SUM(I9:I15)</f>
        <v>0</v>
      </c>
      <c r="J16" s="81"/>
      <c r="K16" s="82"/>
      <c r="L16" s="82"/>
      <c r="M16" s="82"/>
      <c r="N16" s="82"/>
      <c r="O16" s="81">
        <f>SUM(O9:O15)</f>
        <v>0</v>
      </c>
      <c r="P16" s="81"/>
      <c r="Q16" s="81"/>
      <c r="R16" s="81">
        <f>SUM(R9:R15)</f>
        <v>4791.6000000000004</v>
      </c>
      <c r="S16" s="81">
        <f>SUM(S9:S15)</f>
        <v>0</v>
      </c>
      <c r="T16" s="81">
        <f>SUM(T9:T15)</f>
        <v>619.21800000000007</v>
      </c>
      <c r="U16" s="81">
        <f>SUM(U9:U15)</f>
        <v>81.4572</v>
      </c>
      <c r="V16" s="81">
        <f>SUM(V9:V15)</f>
        <v>5492.2752</v>
      </c>
    </row>
    <row r="17" spans="1:22" ht="48.75" customHeight="1">
      <c r="A17" s="70" t="s">
        <v>81</v>
      </c>
      <c r="B17" s="83" t="s">
        <v>82</v>
      </c>
      <c r="C17" s="81"/>
      <c r="D17" s="81"/>
      <c r="E17" s="82"/>
      <c r="F17" s="82"/>
      <c r="G17" s="82"/>
      <c r="H17" s="82"/>
      <c r="I17" s="84"/>
      <c r="J17" s="84"/>
      <c r="K17" s="84"/>
      <c r="L17" s="84"/>
      <c r="M17" s="84"/>
      <c r="N17" s="84"/>
      <c r="O17" s="84"/>
      <c r="P17" s="84"/>
      <c r="Q17" s="82"/>
      <c r="R17" s="85"/>
      <c r="S17" s="86"/>
      <c r="T17" s="86"/>
      <c r="U17" s="86"/>
      <c r="V17" s="86"/>
    </row>
    <row r="18" spans="1:22">
      <c r="A18" s="73" t="s">
        <v>83</v>
      </c>
      <c r="B18" s="87" t="s">
        <v>121</v>
      </c>
      <c r="C18" s="76">
        <v>1</v>
      </c>
      <c r="D18" s="76" t="s">
        <v>122</v>
      </c>
      <c r="E18" s="86">
        <v>14000</v>
      </c>
      <c r="F18" s="86">
        <v>25</v>
      </c>
      <c r="G18" s="86">
        <f>0.02*E18*F18</f>
        <v>7000</v>
      </c>
      <c r="H18" s="86">
        <v>80800</v>
      </c>
      <c r="I18" s="88"/>
      <c r="J18" s="88"/>
      <c r="K18" s="88"/>
      <c r="L18" s="88"/>
      <c r="M18" s="88"/>
      <c r="N18" s="88"/>
      <c r="O18" s="88"/>
      <c r="P18" s="88"/>
      <c r="Q18" s="86">
        <f>E18+G18+H18+I18+K18+O18+L18+M18+N18+P18</f>
        <v>101800</v>
      </c>
      <c r="R18" s="86">
        <f t="shared" ref="R18:R25" si="5">Q18*C18*12/1000</f>
        <v>1221.5999999999999</v>
      </c>
      <c r="S18" s="88"/>
      <c r="T18" s="79">
        <f>97030*15%*12/1000*C18</f>
        <v>174.654</v>
      </c>
      <c r="U18" s="79">
        <f t="shared" ref="U18:U25" si="6">R18*1.7/100</f>
        <v>20.767199999999999</v>
      </c>
      <c r="V18" s="79">
        <f t="shared" ref="V18:V25" si="7">R18+T18+U18</f>
        <v>1417.0211999999999</v>
      </c>
    </row>
    <row r="19" spans="1:22">
      <c r="A19" s="73" t="s">
        <v>91</v>
      </c>
      <c r="B19" s="87" t="s">
        <v>121</v>
      </c>
      <c r="C19" s="76"/>
      <c r="D19" s="76" t="s">
        <v>123</v>
      </c>
      <c r="E19" s="86"/>
      <c r="F19" s="86"/>
      <c r="G19" s="86"/>
      <c r="H19" s="86"/>
      <c r="I19" s="79"/>
      <c r="J19" s="79"/>
      <c r="K19" s="88"/>
      <c r="L19" s="88"/>
      <c r="M19" s="88"/>
      <c r="N19" s="88"/>
      <c r="O19" s="88"/>
      <c r="P19" s="88"/>
      <c r="Q19" s="86">
        <f t="shared" ref="Q19:Q25" si="8">E19+G19+H19+I19+K19+O19+L19+M19+N19+P19</f>
        <v>0</v>
      </c>
      <c r="R19" s="86">
        <f t="shared" si="5"/>
        <v>0</v>
      </c>
      <c r="S19" s="88"/>
      <c r="T19" s="79">
        <f t="shared" ref="T19:T25" si="9">R19*15%</f>
        <v>0</v>
      </c>
      <c r="U19" s="79">
        <f t="shared" si="6"/>
        <v>0</v>
      </c>
      <c r="V19" s="79">
        <f t="shared" si="7"/>
        <v>0</v>
      </c>
    </row>
    <row r="20" spans="1:22">
      <c r="A20" s="73" t="s">
        <v>84</v>
      </c>
      <c r="B20" s="87" t="s">
        <v>124</v>
      </c>
      <c r="C20" s="76">
        <v>5</v>
      </c>
      <c r="D20" s="76" t="s">
        <v>125</v>
      </c>
      <c r="E20" s="86">
        <v>14000</v>
      </c>
      <c r="F20" s="86">
        <v>25</v>
      </c>
      <c r="G20" s="86">
        <f t="shared" ref="G20:G25" si="10">0.02*E20*F20</f>
        <v>7000</v>
      </c>
      <c r="H20" s="86">
        <v>61000</v>
      </c>
      <c r="I20" s="88"/>
      <c r="J20" s="88"/>
      <c r="K20" s="88"/>
      <c r="L20" s="88"/>
      <c r="M20" s="88"/>
      <c r="N20" s="88"/>
      <c r="O20" s="88"/>
      <c r="P20" s="88"/>
      <c r="Q20" s="86">
        <f t="shared" si="8"/>
        <v>82000</v>
      </c>
      <c r="R20" s="86">
        <f t="shared" si="5"/>
        <v>4920</v>
      </c>
      <c r="S20" s="86"/>
      <c r="T20" s="79">
        <f t="shared" si="9"/>
        <v>738</v>
      </c>
      <c r="U20" s="79">
        <f t="shared" si="6"/>
        <v>83.64</v>
      </c>
      <c r="V20" s="79">
        <f t="shared" si="7"/>
        <v>5741.64</v>
      </c>
    </row>
    <row r="21" spans="1:22">
      <c r="A21" s="73" t="s">
        <v>92</v>
      </c>
      <c r="B21" s="75" t="s">
        <v>126</v>
      </c>
      <c r="C21" s="76"/>
      <c r="D21" s="76" t="s">
        <v>127</v>
      </c>
      <c r="E21" s="86"/>
      <c r="F21" s="86"/>
      <c r="G21" s="86"/>
      <c r="H21" s="86"/>
      <c r="I21" s="88"/>
      <c r="J21" s="88"/>
      <c r="K21" s="88"/>
      <c r="L21" s="88"/>
      <c r="M21" s="88"/>
      <c r="N21" s="88"/>
      <c r="O21" s="88"/>
      <c r="P21" s="88"/>
      <c r="Q21" s="86">
        <f t="shared" si="8"/>
        <v>0</v>
      </c>
      <c r="R21" s="86">
        <f t="shared" si="5"/>
        <v>0</v>
      </c>
      <c r="S21" s="86"/>
      <c r="T21" s="79">
        <f t="shared" si="9"/>
        <v>0</v>
      </c>
      <c r="U21" s="79">
        <f t="shared" si="6"/>
        <v>0</v>
      </c>
      <c r="V21" s="79">
        <f t="shared" si="7"/>
        <v>0</v>
      </c>
    </row>
    <row r="22" spans="1:22">
      <c r="A22" s="73" t="s">
        <v>93</v>
      </c>
      <c r="B22" s="75" t="s">
        <v>128</v>
      </c>
      <c r="C22" s="76"/>
      <c r="D22" s="76" t="s">
        <v>125</v>
      </c>
      <c r="E22" s="86"/>
      <c r="F22" s="86">
        <v>25</v>
      </c>
      <c r="G22" s="86">
        <f t="shared" si="10"/>
        <v>0</v>
      </c>
      <c r="H22" s="86"/>
      <c r="I22" s="88"/>
      <c r="J22" s="88"/>
      <c r="K22" s="88"/>
      <c r="L22" s="88"/>
      <c r="M22" s="88"/>
      <c r="N22" s="88"/>
      <c r="O22" s="88"/>
      <c r="P22" s="88"/>
      <c r="Q22" s="86">
        <f t="shared" si="8"/>
        <v>0</v>
      </c>
      <c r="R22" s="86">
        <f t="shared" si="5"/>
        <v>0</v>
      </c>
      <c r="S22" s="86"/>
      <c r="T22" s="79">
        <f t="shared" si="9"/>
        <v>0</v>
      </c>
      <c r="U22" s="79">
        <f t="shared" si="6"/>
        <v>0</v>
      </c>
      <c r="V22" s="79">
        <f t="shared" si="7"/>
        <v>0</v>
      </c>
    </row>
    <row r="23" spans="1:22">
      <c r="A23" s="73" t="s">
        <v>94</v>
      </c>
      <c r="B23" s="75" t="s">
        <v>129</v>
      </c>
      <c r="C23" s="76">
        <v>14</v>
      </c>
      <c r="D23" s="76" t="s">
        <v>130</v>
      </c>
      <c r="E23" s="86">
        <v>14000</v>
      </c>
      <c r="F23" s="86">
        <v>25</v>
      </c>
      <c r="G23" s="86">
        <f t="shared" si="10"/>
        <v>7000</v>
      </c>
      <c r="H23" s="86">
        <v>38000</v>
      </c>
      <c r="I23" s="88"/>
      <c r="J23" s="88"/>
      <c r="K23" s="88"/>
      <c r="L23" s="88"/>
      <c r="M23" s="88"/>
      <c r="N23" s="88"/>
      <c r="O23" s="88"/>
      <c r="P23" s="88"/>
      <c r="Q23" s="86">
        <f t="shared" si="8"/>
        <v>59000</v>
      </c>
      <c r="R23" s="86">
        <f>Q23*C23*12/1000</f>
        <v>9912</v>
      </c>
      <c r="S23" s="86"/>
      <c r="T23" s="79">
        <f t="shared" si="9"/>
        <v>1486.8</v>
      </c>
      <c r="U23" s="79">
        <f t="shared" si="6"/>
        <v>168.50399999999999</v>
      </c>
      <c r="V23" s="79">
        <f t="shared" si="7"/>
        <v>11567.304</v>
      </c>
    </row>
    <row r="24" spans="1:22">
      <c r="A24" s="73" t="s">
        <v>95</v>
      </c>
      <c r="B24" s="75" t="s">
        <v>131</v>
      </c>
      <c r="C24" s="76"/>
      <c r="D24" s="76" t="s">
        <v>130</v>
      </c>
      <c r="E24" s="86"/>
      <c r="F24" s="86">
        <v>25</v>
      </c>
      <c r="G24" s="86">
        <f t="shared" si="10"/>
        <v>0</v>
      </c>
      <c r="H24" s="86"/>
      <c r="I24" s="88"/>
      <c r="J24" s="88"/>
      <c r="K24" s="88"/>
      <c r="L24" s="88"/>
      <c r="M24" s="88"/>
      <c r="N24" s="88"/>
      <c r="O24" s="88"/>
      <c r="P24" s="88"/>
      <c r="Q24" s="86">
        <f t="shared" si="8"/>
        <v>0</v>
      </c>
      <c r="R24" s="86">
        <f t="shared" si="5"/>
        <v>0</v>
      </c>
      <c r="S24" s="86"/>
      <c r="T24" s="79">
        <f t="shared" si="9"/>
        <v>0</v>
      </c>
      <c r="U24" s="79">
        <f t="shared" si="6"/>
        <v>0</v>
      </c>
      <c r="V24" s="79">
        <f t="shared" si="7"/>
        <v>0</v>
      </c>
    </row>
    <row r="25" spans="1:22" ht="23.25">
      <c r="A25" s="73" t="s">
        <v>132</v>
      </c>
      <c r="B25" s="107" t="s">
        <v>133</v>
      </c>
      <c r="C25" s="76">
        <v>1</v>
      </c>
      <c r="D25" s="76" t="s">
        <v>134</v>
      </c>
      <c r="E25" s="86">
        <v>14000</v>
      </c>
      <c r="F25" s="86">
        <v>25</v>
      </c>
      <c r="G25" s="86">
        <f t="shared" si="10"/>
        <v>7000</v>
      </c>
      <c r="H25" s="86">
        <v>29500</v>
      </c>
      <c r="I25" s="88"/>
      <c r="J25" s="88"/>
      <c r="K25" s="88"/>
      <c r="L25" s="88"/>
      <c r="M25" s="88"/>
      <c r="N25" s="88"/>
      <c r="O25" s="88"/>
      <c r="P25" s="88"/>
      <c r="Q25" s="86">
        <f t="shared" si="8"/>
        <v>50500</v>
      </c>
      <c r="R25" s="86">
        <f t="shared" si="5"/>
        <v>606</v>
      </c>
      <c r="S25" s="86"/>
      <c r="T25" s="79">
        <f t="shared" si="9"/>
        <v>90.899999999999991</v>
      </c>
      <c r="U25" s="79">
        <f t="shared" si="6"/>
        <v>10.302</v>
      </c>
      <c r="V25" s="79">
        <f t="shared" si="7"/>
        <v>707.202</v>
      </c>
    </row>
    <row r="26" spans="1:22">
      <c r="A26" s="73"/>
      <c r="B26" s="80" t="s">
        <v>85</v>
      </c>
      <c r="C26" s="81">
        <f>SUM(C18:C25)</f>
        <v>21</v>
      </c>
      <c r="D26" s="81"/>
      <c r="E26" s="81"/>
      <c r="F26" s="82"/>
      <c r="G26" s="81"/>
      <c r="H26" s="81"/>
      <c r="I26" s="81">
        <f t="shared" ref="I26:U26" si="11">SUM(I18:I25)</f>
        <v>0</v>
      </c>
      <c r="J26" s="81"/>
      <c r="K26" s="89">
        <f t="shared" si="11"/>
        <v>0</v>
      </c>
      <c r="L26" s="81"/>
      <c r="M26" s="81"/>
      <c r="N26" s="81"/>
      <c r="O26" s="81">
        <f t="shared" si="11"/>
        <v>0</v>
      </c>
      <c r="P26" s="81"/>
      <c r="Q26" s="89"/>
      <c r="R26" s="81">
        <f t="shared" si="11"/>
        <v>16659.599999999999</v>
      </c>
      <c r="S26" s="81">
        <f t="shared" si="11"/>
        <v>0</v>
      </c>
      <c r="T26" s="81">
        <f t="shared" si="11"/>
        <v>2490.3539999999998</v>
      </c>
      <c r="U26" s="81">
        <f t="shared" si="11"/>
        <v>283.21320000000003</v>
      </c>
      <c r="V26" s="81">
        <f>SUM(V18:V25)</f>
        <v>19433.1672</v>
      </c>
    </row>
    <row r="27" spans="1:22">
      <c r="A27" s="70" t="s">
        <v>86</v>
      </c>
      <c r="B27" s="71" t="s">
        <v>89</v>
      </c>
      <c r="C27" s="90"/>
      <c r="D27" s="90"/>
      <c r="E27" s="82"/>
      <c r="F27" s="82"/>
      <c r="G27" s="91"/>
      <c r="H27" s="91"/>
      <c r="I27" s="85"/>
      <c r="J27" s="85"/>
      <c r="K27" s="85"/>
      <c r="L27" s="85"/>
      <c r="M27" s="85"/>
      <c r="N27" s="85"/>
      <c r="O27" s="85"/>
      <c r="P27" s="85"/>
      <c r="Q27" s="91"/>
      <c r="R27" s="85"/>
      <c r="S27" s="86"/>
      <c r="T27" s="86"/>
      <c r="U27" s="86"/>
      <c r="V27" s="86"/>
    </row>
    <row r="28" spans="1:22">
      <c r="A28" s="73" t="s">
        <v>135</v>
      </c>
      <c r="B28" s="87" t="s">
        <v>136</v>
      </c>
      <c r="C28" s="76">
        <v>1</v>
      </c>
      <c r="D28" s="92" t="s">
        <v>73</v>
      </c>
      <c r="E28" s="86"/>
      <c r="F28" s="86">
        <v>25</v>
      </c>
      <c r="G28" s="93">
        <f>0.01*F28*H28</f>
        <v>8000</v>
      </c>
      <c r="H28" s="93">
        <v>32000</v>
      </c>
      <c r="I28" s="88"/>
      <c r="J28" s="88"/>
      <c r="K28" s="88"/>
      <c r="L28" s="88"/>
      <c r="M28" s="88">
        <v>1335</v>
      </c>
      <c r="N28" s="88"/>
      <c r="O28" s="78"/>
      <c r="P28" s="78"/>
      <c r="Q28" s="86">
        <f>E28+G28+H28+I28+J28+K28+L28+M28+N28+O28+P28</f>
        <v>41335</v>
      </c>
      <c r="R28" s="78">
        <f>Q28*C28*12/1000</f>
        <v>496.02</v>
      </c>
      <c r="S28" s="79"/>
      <c r="T28" s="79">
        <f>R28*15%</f>
        <v>74.402999999999992</v>
      </c>
      <c r="U28" s="79">
        <f>R28*1.7/100</f>
        <v>8.4323399999999999</v>
      </c>
      <c r="V28" s="79">
        <f>R28+T28+U28</f>
        <v>578.85533999999996</v>
      </c>
    </row>
    <row r="29" spans="1:22">
      <c r="A29" s="73" t="s">
        <v>137</v>
      </c>
      <c r="B29" s="94" t="s">
        <v>138</v>
      </c>
      <c r="C29" s="76">
        <v>1</v>
      </c>
      <c r="D29" s="92" t="s">
        <v>88</v>
      </c>
      <c r="E29" s="86"/>
      <c r="F29" s="86">
        <v>25</v>
      </c>
      <c r="G29" s="93">
        <f>0.01*F29*H29</f>
        <v>8525</v>
      </c>
      <c r="H29" s="93">
        <v>34100</v>
      </c>
      <c r="I29" s="78"/>
      <c r="J29" s="78"/>
      <c r="K29" s="88">
        <v>6500</v>
      </c>
      <c r="L29" s="88"/>
      <c r="M29" s="88"/>
      <c r="N29" s="88"/>
      <c r="O29" s="78"/>
      <c r="P29" s="78"/>
      <c r="Q29" s="86">
        <f>E29+G29+H29+I29+J29+K29+L29+M29+N29+O29+P29</f>
        <v>49125</v>
      </c>
      <c r="R29" s="78">
        <f>Q29*C29*12/1000</f>
        <v>589.5</v>
      </c>
      <c r="S29" s="79"/>
      <c r="T29" s="79">
        <f>R29*15%</f>
        <v>88.424999999999997</v>
      </c>
      <c r="U29" s="79">
        <f>R29*1.7/100</f>
        <v>10.0215</v>
      </c>
      <c r="V29" s="79">
        <f>R29+T29+U29</f>
        <v>687.9464999999999</v>
      </c>
    </row>
    <row r="30" spans="1:22">
      <c r="A30" s="73" t="s">
        <v>139</v>
      </c>
      <c r="B30" s="94" t="s">
        <v>209</v>
      </c>
      <c r="C30" s="76"/>
      <c r="D30" s="92" t="s">
        <v>210</v>
      </c>
      <c r="E30" s="86"/>
      <c r="F30" s="86">
        <v>25</v>
      </c>
      <c r="G30" s="93"/>
      <c r="H30" s="93"/>
      <c r="I30" s="78"/>
      <c r="J30" s="78"/>
      <c r="K30" s="88"/>
      <c r="L30" s="88"/>
      <c r="M30" s="88"/>
      <c r="N30" s="88"/>
      <c r="O30" s="78"/>
      <c r="P30" s="78"/>
      <c r="Q30" s="86">
        <f>E30+G30+H30+I30+J30+K30+L30+M30+N30+O30+P30</f>
        <v>0</v>
      </c>
      <c r="R30" s="78">
        <f>Q30*C30*12/1000</f>
        <v>0</v>
      </c>
      <c r="S30" s="79"/>
      <c r="T30" s="79">
        <f>R30*15%</f>
        <v>0</v>
      </c>
      <c r="U30" s="79">
        <f>R30*1.7/100</f>
        <v>0</v>
      </c>
      <c r="V30" s="79">
        <f>R30+T30+U30</f>
        <v>0</v>
      </c>
    </row>
    <row r="31" spans="1:22">
      <c r="A31" s="73"/>
      <c r="B31" s="80" t="s">
        <v>87</v>
      </c>
      <c r="C31" s="76">
        <f>SUM(C28:C30)</f>
        <v>2</v>
      </c>
      <c r="D31" s="81"/>
      <c r="E31" s="81"/>
      <c r="F31" s="82"/>
      <c r="G31" s="81"/>
      <c r="H31" s="82"/>
      <c r="I31" s="84"/>
      <c r="J31" s="84"/>
      <c r="K31" s="81"/>
      <c r="L31" s="81"/>
      <c r="M31" s="81"/>
      <c r="N31" s="81"/>
      <c r="O31" s="89"/>
      <c r="P31" s="81"/>
      <c r="Q31" s="89"/>
      <c r="R31" s="81">
        <f>SUM(R28:R30)</f>
        <v>1085.52</v>
      </c>
      <c r="S31" s="81">
        <f>SUM(S28:S30)</f>
        <v>0</v>
      </c>
      <c r="T31" s="81">
        <f>SUM(T28:T30)</f>
        <v>162.82799999999997</v>
      </c>
      <c r="U31" s="81">
        <f>SUM(U28:U30)</f>
        <v>18.45384</v>
      </c>
      <c r="V31" s="81">
        <f>SUM(V28:V30)</f>
        <v>1266.8018399999999</v>
      </c>
    </row>
    <row r="32" spans="1:22">
      <c r="A32" s="73"/>
      <c r="B32" s="80" t="s">
        <v>140</v>
      </c>
      <c r="C32" s="95">
        <f>C16+C26+C31</f>
        <v>26</v>
      </c>
      <c r="D32" s="76"/>
      <c r="E32" s="90"/>
      <c r="F32" s="77"/>
      <c r="G32" s="90">
        <f>G16+G26+G31</f>
        <v>0</v>
      </c>
      <c r="H32" s="90">
        <f>H16+H26+H31</f>
        <v>0</v>
      </c>
      <c r="I32" s="96">
        <f>I26+I31</f>
        <v>0</v>
      </c>
      <c r="J32" s="96"/>
      <c r="K32" s="97"/>
      <c r="L32" s="96"/>
      <c r="M32" s="96"/>
      <c r="N32" s="96"/>
      <c r="O32" s="97"/>
      <c r="P32" s="96"/>
      <c r="Q32" s="98">
        <f t="shared" ref="Q32:V32" si="12">Q16+Q26+Q31</f>
        <v>0</v>
      </c>
      <c r="R32" s="90">
        <f t="shared" si="12"/>
        <v>22536.719999999998</v>
      </c>
      <c r="S32" s="90">
        <f t="shared" si="12"/>
        <v>0</v>
      </c>
      <c r="T32" s="90">
        <f t="shared" si="12"/>
        <v>3272.4</v>
      </c>
      <c r="U32" s="90">
        <f t="shared" si="12"/>
        <v>383.12424000000004</v>
      </c>
      <c r="V32" s="90">
        <f t="shared" si="12"/>
        <v>26192.24424</v>
      </c>
    </row>
    <row r="33" spans="1:30">
      <c r="A33" s="9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20"/>
      <c r="S33" s="53"/>
      <c r="T33" s="53"/>
      <c r="U33" s="53"/>
      <c r="V33" s="53"/>
    </row>
    <row r="34" spans="1:30">
      <c r="A34" s="9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20"/>
      <c r="S34" s="53"/>
      <c r="T34" s="53"/>
      <c r="U34" s="53"/>
      <c r="V34" s="53"/>
    </row>
    <row r="35" spans="1:30">
      <c r="A35" s="9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20"/>
      <c r="S35" s="53"/>
      <c r="T35" s="53"/>
      <c r="U35" s="53"/>
      <c r="V35" s="53"/>
    </row>
    <row r="36" spans="1:30">
      <c r="A36" s="9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20"/>
      <c r="S36" s="53"/>
      <c r="T36" s="53"/>
      <c r="U36" s="53"/>
      <c r="V36" s="53"/>
    </row>
    <row r="37" spans="1:30">
      <c r="A37" s="100"/>
      <c r="B37" s="105"/>
      <c r="C37" s="102"/>
      <c r="D37" s="106"/>
      <c r="E37" s="106"/>
      <c r="F37" s="106"/>
      <c r="G37" s="106"/>
      <c r="H37" s="101"/>
      <c r="I37" s="101"/>
      <c r="J37" s="101"/>
      <c r="K37" s="101"/>
      <c r="L37" s="101"/>
      <c r="M37" s="101"/>
      <c r="N37" s="101"/>
      <c r="O37" s="102"/>
      <c r="P37" s="105"/>
      <c r="Q37" s="105"/>
      <c r="R37" s="102"/>
      <c r="S37" s="106"/>
      <c r="T37" s="106"/>
      <c r="U37" s="106"/>
      <c r="V37" s="106"/>
    </row>
    <row r="38" spans="1:30" ht="15.75" thickBot="1">
      <c r="A38" s="100"/>
      <c r="B38" s="105"/>
      <c r="C38" s="102"/>
      <c r="D38" s="106"/>
      <c r="E38" s="106"/>
      <c r="F38" s="106"/>
      <c r="G38" s="106"/>
      <c r="H38" s="101"/>
      <c r="I38" s="101"/>
      <c r="J38" s="101"/>
      <c r="K38" s="101"/>
      <c r="L38" s="101"/>
      <c r="M38" s="101"/>
      <c r="N38" s="101"/>
      <c r="O38" s="102"/>
      <c r="P38" s="105"/>
      <c r="Q38" s="105"/>
      <c r="R38" s="102"/>
      <c r="S38" s="106"/>
      <c r="T38" s="106"/>
      <c r="U38" s="106"/>
      <c r="V38" s="106"/>
    </row>
    <row r="39" spans="1:30" ht="15" customHeight="1">
      <c r="A39" s="100"/>
      <c r="B39" s="438" t="s">
        <v>141</v>
      </c>
      <c r="C39" s="114" t="s">
        <v>142</v>
      </c>
      <c r="D39" s="441" t="s">
        <v>167</v>
      </c>
      <c r="E39" s="442"/>
      <c r="F39" s="442"/>
      <c r="G39" s="443"/>
      <c r="H39" s="115"/>
      <c r="I39" s="115"/>
      <c r="J39" s="115"/>
      <c r="K39" s="115"/>
      <c r="M39" s="429" t="s">
        <v>148</v>
      </c>
      <c r="N39" s="430" t="s">
        <v>143</v>
      </c>
      <c r="O39" s="119" t="s">
        <v>142</v>
      </c>
      <c r="P39" s="112" t="s">
        <v>211</v>
      </c>
      <c r="Q39" s="113"/>
      <c r="R39" s="110"/>
      <c r="S39" s="110"/>
      <c r="T39" s="110"/>
      <c r="U39" s="110"/>
      <c r="V39" s="111"/>
    </row>
    <row r="40" spans="1:30">
      <c r="A40" s="100"/>
      <c r="B40" s="439"/>
      <c r="C40" s="116" t="s">
        <v>144</v>
      </c>
      <c r="D40" s="419"/>
      <c r="E40" s="420"/>
      <c r="F40" s="420"/>
      <c r="G40" s="421"/>
      <c r="H40" s="115"/>
      <c r="I40" s="115"/>
      <c r="J40" s="115"/>
      <c r="K40" s="115"/>
      <c r="M40" s="431"/>
      <c r="N40" s="432"/>
      <c r="O40" s="120" t="s">
        <v>144</v>
      </c>
      <c r="P40" s="321"/>
      <c r="Q40" s="322"/>
      <c r="R40" s="323"/>
      <c r="S40" s="323"/>
      <c r="T40" s="323"/>
      <c r="U40" s="323"/>
      <c r="V40" s="324"/>
    </row>
    <row r="41" spans="1:30" ht="15.75" thickBot="1">
      <c r="A41" s="100"/>
      <c r="B41" s="440"/>
      <c r="C41" s="118" t="s">
        <v>145</v>
      </c>
      <c r="D41" s="502" t="s">
        <v>252</v>
      </c>
      <c r="E41" s="503"/>
      <c r="F41" s="503"/>
      <c r="G41" s="504"/>
      <c r="H41" s="115"/>
      <c r="I41" s="115"/>
      <c r="J41" s="115"/>
      <c r="K41" s="115"/>
      <c r="M41" s="433"/>
      <c r="N41" s="434"/>
      <c r="O41" s="123" t="s">
        <v>145</v>
      </c>
      <c r="P41" s="505"/>
      <c r="Q41" s="506" t="s">
        <v>252</v>
      </c>
      <c r="R41" s="117"/>
      <c r="S41" s="117"/>
      <c r="T41" s="117"/>
      <c r="U41" s="117"/>
      <c r="V41" s="507"/>
    </row>
    <row r="42" spans="1:30">
      <c r="A42" s="100"/>
      <c r="B42" s="105"/>
      <c r="C42" s="102"/>
      <c r="D42" s="106"/>
      <c r="E42" s="106"/>
      <c r="F42" s="106"/>
      <c r="G42" s="106"/>
      <c r="H42" s="101"/>
      <c r="I42" s="101"/>
      <c r="J42" s="101"/>
      <c r="K42" s="101"/>
      <c r="L42" s="101"/>
      <c r="M42" s="101"/>
      <c r="N42" s="101"/>
      <c r="O42" s="102"/>
      <c r="P42" s="105"/>
      <c r="Q42" s="105"/>
      <c r="R42" s="102"/>
      <c r="S42" s="106"/>
      <c r="T42" s="106"/>
      <c r="U42" s="106"/>
      <c r="V42" s="106"/>
      <c r="AD42" t="s">
        <v>170</v>
      </c>
    </row>
    <row r="43" spans="1:30">
      <c r="A43" s="100"/>
      <c r="B43" s="105"/>
      <c r="C43" s="102"/>
      <c r="D43" s="106"/>
      <c r="E43" s="106"/>
      <c r="F43" s="106"/>
      <c r="G43" s="106"/>
      <c r="H43" s="101"/>
      <c r="I43" s="101"/>
      <c r="J43" s="101"/>
      <c r="K43" s="101"/>
      <c r="L43" s="101"/>
      <c r="M43" s="101"/>
      <c r="N43" s="101"/>
      <c r="O43" s="102"/>
      <c r="P43" s="105"/>
      <c r="Q43" s="105"/>
      <c r="R43" s="102"/>
      <c r="S43" s="106"/>
      <c r="T43" s="106"/>
      <c r="U43" s="106"/>
      <c r="V43" s="106"/>
    </row>
    <row r="44" spans="1:30">
      <c r="A44" s="100"/>
      <c r="B44" s="105"/>
      <c r="C44" s="102"/>
      <c r="D44" s="106"/>
      <c r="E44" s="106"/>
      <c r="F44" s="106"/>
      <c r="G44" s="106"/>
      <c r="H44" s="101"/>
      <c r="I44" s="101"/>
      <c r="J44" s="101"/>
      <c r="K44" s="101"/>
      <c r="L44" s="101"/>
      <c r="M44" s="101"/>
      <c r="N44" s="101"/>
      <c r="O44" s="102"/>
      <c r="P44" s="105"/>
      <c r="Q44" s="105"/>
      <c r="R44" s="102"/>
      <c r="S44" s="106"/>
      <c r="T44" s="106"/>
      <c r="U44" s="106"/>
      <c r="V44" s="106"/>
    </row>
    <row r="45" spans="1:30">
      <c r="A45" s="100"/>
      <c r="B45" s="105"/>
      <c r="C45" s="102"/>
      <c r="D45" s="106"/>
      <c r="E45" s="106"/>
      <c r="F45" s="106"/>
      <c r="G45" s="106"/>
      <c r="H45" s="101"/>
      <c r="I45" s="101"/>
      <c r="J45" s="101"/>
      <c r="K45" s="101"/>
      <c r="L45" s="101"/>
      <c r="M45" s="101"/>
      <c r="N45" s="101"/>
      <c r="O45" s="102"/>
      <c r="P45" s="105"/>
      <c r="Q45" s="105"/>
      <c r="R45" s="102"/>
      <c r="S45" s="106"/>
      <c r="T45" s="106"/>
      <c r="U45" s="106"/>
      <c r="V45" s="106"/>
    </row>
    <row r="46" spans="1:30">
      <c r="A46" s="100"/>
      <c r="B46" s="105"/>
      <c r="C46" s="102"/>
      <c r="D46" s="106"/>
      <c r="E46" s="106"/>
      <c r="F46" s="106"/>
      <c r="G46" s="106"/>
      <c r="H46" s="101"/>
      <c r="I46" s="101"/>
      <c r="J46" s="101"/>
      <c r="K46" s="101"/>
      <c r="L46" s="101"/>
      <c r="M46" s="101"/>
      <c r="N46" s="101"/>
      <c r="O46" s="102"/>
      <c r="P46" s="105"/>
      <c r="Q46" s="105"/>
      <c r="R46" s="102"/>
      <c r="S46" s="106"/>
      <c r="T46" s="106"/>
      <c r="U46" s="106"/>
      <c r="V46" s="106"/>
    </row>
    <row r="47" spans="1:30">
      <c r="A47" s="100"/>
      <c r="B47" s="105"/>
      <c r="C47" s="102"/>
      <c r="D47" s="106"/>
      <c r="E47" s="106"/>
      <c r="F47" s="106"/>
      <c r="G47" s="106"/>
      <c r="H47" s="101"/>
      <c r="I47" s="101"/>
      <c r="J47" s="101"/>
      <c r="K47" s="101"/>
      <c r="L47" s="101"/>
      <c r="M47" s="101"/>
      <c r="N47" s="101"/>
      <c r="O47" s="102"/>
      <c r="P47" s="105"/>
      <c r="Q47" s="105"/>
      <c r="R47" s="102"/>
      <c r="S47" s="106"/>
      <c r="T47" s="106"/>
      <c r="U47" s="106"/>
      <c r="V47" s="106"/>
    </row>
    <row r="48" spans="1:30">
      <c r="A48" s="100"/>
      <c r="B48" s="105"/>
      <c r="C48" s="102"/>
      <c r="D48" s="106"/>
      <c r="E48" s="106"/>
      <c r="F48" s="106"/>
      <c r="G48" s="106"/>
      <c r="H48" s="101"/>
      <c r="I48" s="101"/>
      <c r="J48" s="101"/>
      <c r="K48" s="101"/>
      <c r="L48" s="101"/>
      <c r="M48" s="101"/>
      <c r="N48" s="101"/>
      <c r="O48" s="102"/>
      <c r="P48" s="105"/>
      <c r="Q48" s="105"/>
      <c r="R48" s="102"/>
      <c r="S48" s="106"/>
      <c r="T48" s="106"/>
      <c r="U48" s="106"/>
      <c r="V48" s="106"/>
    </row>
    <row r="49" spans="1:22">
      <c r="A49" s="100"/>
      <c r="B49" s="105"/>
      <c r="C49" s="102"/>
      <c r="D49" s="106"/>
      <c r="E49" s="106"/>
      <c r="F49" s="106"/>
      <c r="G49" s="106"/>
      <c r="H49" s="101"/>
      <c r="I49" s="101"/>
      <c r="J49" s="101"/>
      <c r="K49" s="101"/>
      <c r="L49" s="101"/>
      <c r="M49" s="101"/>
      <c r="N49" s="101"/>
      <c r="O49" s="102"/>
      <c r="P49" s="105"/>
      <c r="Q49" s="105"/>
      <c r="R49" s="102"/>
      <c r="S49" s="106"/>
      <c r="T49" s="106"/>
      <c r="U49" s="106"/>
      <c r="V49" s="106"/>
    </row>
    <row r="50" spans="1:22">
      <c r="A50" s="100"/>
      <c r="B50" s="105"/>
      <c r="C50" s="102"/>
      <c r="D50" s="106"/>
      <c r="E50" s="106"/>
      <c r="F50" s="106"/>
      <c r="G50" s="106"/>
      <c r="H50" s="101"/>
      <c r="I50" s="101"/>
      <c r="J50" s="101"/>
      <c r="K50" s="101"/>
      <c r="L50" s="101"/>
      <c r="M50" s="101"/>
      <c r="N50" s="101"/>
      <c r="O50" s="102"/>
      <c r="P50" s="105"/>
      <c r="Q50" s="105"/>
      <c r="R50" s="102"/>
      <c r="S50" s="106"/>
      <c r="T50" s="106"/>
      <c r="U50" s="106"/>
      <c r="V50" s="106"/>
    </row>
    <row r="51" spans="1:22">
      <c r="A51" s="100"/>
      <c r="B51" s="105"/>
      <c r="C51" s="102"/>
      <c r="D51" s="106"/>
      <c r="E51" s="106"/>
      <c r="F51" s="106"/>
      <c r="G51" s="106"/>
      <c r="H51" s="101"/>
      <c r="I51" s="101"/>
      <c r="J51" s="101"/>
      <c r="K51" s="101"/>
      <c r="L51" s="101"/>
      <c r="M51" s="101"/>
      <c r="N51" s="101"/>
      <c r="O51" s="102"/>
      <c r="P51" s="105"/>
      <c r="Q51" s="105"/>
      <c r="R51" s="102"/>
      <c r="S51" s="106"/>
      <c r="T51" s="106"/>
      <c r="U51" s="106"/>
      <c r="V51" s="106"/>
    </row>
    <row r="52" spans="1:22">
      <c r="A52" s="100"/>
      <c r="B52" s="105"/>
      <c r="C52" s="102"/>
      <c r="D52" s="106"/>
      <c r="E52" s="106"/>
      <c r="F52" s="106"/>
      <c r="G52" s="106"/>
      <c r="H52" s="101"/>
      <c r="I52" s="101"/>
      <c r="J52" s="101"/>
      <c r="K52" s="101"/>
      <c r="L52" s="101"/>
      <c r="M52" s="101"/>
      <c r="N52" s="101"/>
      <c r="O52" s="102"/>
      <c r="P52" s="105"/>
      <c r="Q52" s="105"/>
      <c r="R52" s="102"/>
      <c r="S52" s="106"/>
      <c r="T52" s="106"/>
      <c r="U52" s="106"/>
      <c r="V52" s="106"/>
    </row>
    <row r="53" spans="1:22">
      <c r="A53" s="100"/>
      <c r="B53" s="105"/>
      <c r="C53" s="102"/>
      <c r="D53" s="106"/>
      <c r="E53" s="106"/>
      <c r="F53" s="106"/>
      <c r="G53" s="106"/>
      <c r="H53" s="101"/>
      <c r="I53" s="101"/>
      <c r="J53" s="101"/>
      <c r="K53" s="101"/>
      <c r="L53" s="101"/>
      <c r="M53" s="101"/>
      <c r="N53" s="101"/>
      <c r="O53" s="102"/>
      <c r="P53" s="105"/>
      <c r="Q53" s="105"/>
      <c r="R53" s="102"/>
      <c r="S53" s="106"/>
      <c r="T53" s="106"/>
      <c r="U53" s="106"/>
      <c r="V53" s="106"/>
    </row>
    <row r="54" spans="1:22">
      <c r="A54" s="100"/>
      <c r="B54" s="105"/>
      <c r="C54" s="102"/>
      <c r="D54" s="106"/>
      <c r="E54" s="106"/>
      <c r="F54" s="106"/>
      <c r="G54" s="106"/>
      <c r="H54" s="101"/>
      <c r="I54" s="101"/>
      <c r="J54" s="101"/>
      <c r="K54" s="101"/>
      <c r="L54" s="101"/>
      <c r="M54" s="101"/>
      <c r="N54" s="101"/>
      <c r="O54" s="102"/>
      <c r="P54" s="105"/>
      <c r="Q54" s="105"/>
      <c r="R54" s="102"/>
      <c r="S54" s="106"/>
      <c r="T54" s="106"/>
      <c r="U54" s="106"/>
      <c r="V54" s="106"/>
    </row>
    <row r="55" spans="1:22">
      <c r="A55" s="100"/>
      <c r="B55" s="105"/>
      <c r="C55" s="102"/>
      <c r="D55" s="106"/>
      <c r="E55" s="106"/>
      <c r="F55" s="106"/>
      <c r="G55" s="106"/>
      <c r="H55" s="101"/>
      <c r="I55" s="101"/>
      <c r="J55" s="101"/>
      <c r="K55" s="101"/>
      <c r="L55" s="101"/>
      <c r="M55" s="101"/>
      <c r="N55" s="101"/>
      <c r="O55" s="102"/>
      <c r="P55" s="105"/>
      <c r="Q55" s="105"/>
      <c r="R55" s="102"/>
      <c r="S55" s="106"/>
      <c r="T55" s="106"/>
      <c r="U55" s="106"/>
      <c r="V55" s="106"/>
    </row>
    <row r="56" spans="1:22">
      <c r="A56" s="100"/>
      <c r="B56" s="105"/>
      <c r="C56" s="102"/>
      <c r="D56" s="106"/>
      <c r="E56" s="106"/>
      <c r="F56" s="106"/>
      <c r="G56" s="106"/>
      <c r="H56" s="101"/>
      <c r="I56" s="101"/>
      <c r="J56" s="101"/>
      <c r="K56" s="101"/>
      <c r="L56" s="101"/>
      <c r="M56" s="101"/>
      <c r="N56" s="101"/>
      <c r="O56" s="102"/>
      <c r="P56" s="105"/>
      <c r="Q56" s="105"/>
      <c r="R56" s="102"/>
      <c r="S56" s="106"/>
      <c r="T56" s="106"/>
      <c r="U56" s="106"/>
      <c r="V56" s="106"/>
    </row>
    <row r="57" spans="1:22">
      <c r="A57" s="100"/>
      <c r="B57" s="105"/>
      <c r="C57" s="102"/>
      <c r="D57" s="106"/>
      <c r="E57" s="106"/>
      <c r="F57" s="106"/>
      <c r="G57" s="106"/>
      <c r="H57" s="101"/>
      <c r="I57" s="101"/>
      <c r="J57" s="101"/>
      <c r="K57" s="101"/>
      <c r="L57" s="101"/>
      <c r="M57" s="101"/>
      <c r="N57" s="101"/>
      <c r="O57" s="102"/>
      <c r="P57" s="105"/>
      <c r="Q57" s="105"/>
      <c r="R57" s="102"/>
      <c r="S57" s="106"/>
      <c r="T57" s="106"/>
      <c r="U57" s="106"/>
      <c r="V57" s="106"/>
    </row>
    <row r="58" spans="1:22">
      <c r="A58" s="100"/>
      <c r="B58" s="105"/>
      <c r="C58" s="102"/>
      <c r="D58" s="106"/>
      <c r="E58" s="106"/>
      <c r="F58" s="106"/>
      <c r="G58" s="106"/>
      <c r="H58" s="101"/>
      <c r="I58" s="101"/>
      <c r="J58" s="101"/>
      <c r="K58" s="101"/>
      <c r="L58" s="101"/>
      <c r="M58" s="101"/>
      <c r="N58" s="101"/>
      <c r="O58" s="102"/>
      <c r="P58" s="105"/>
      <c r="Q58" s="105"/>
      <c r="R58" s="102"/>
      <c r="S58" s="106"/>
      <c r="T58" s="106"/>
      <c r="U58" s="106"/>
      <c r="V58" s="106"/>
    </row>
    <row r="59" spans="1:22">
      <c r="A59" s="100"/>
      <c r="B59" s="105"/>
      <c r="C59" s="102"/>
      <c r="D59" s="106"/>
      <c r="E59" s="106"/>
      <c r="F59" s="106"/>
      <c r="G59" s="106"/>
      <c r="H59" s="101"/>
      <c r="I59" s="101"/>
      <c r="J59" s="101"/>
      <c r="K59" s="101"/>
      <c r="L59" s="101"/>
      <c r="M59" s="101"/>
      <c r="N59" s="101"/>
      <c r="O59" s="102"/>
      <c r="P59" s="105"/>
      <c r="Q59" s="105"/>
      <c r="R59" s="102"/>
      <c r="S59" s="106"/>
      <c r="T59" s="106"/>
      <c r="U59" s="106"/>
      <c r="V59" s="106"/>
    </row>
    <row r="60" spans="1:22">
      <c r="A60" s="103"/>
      <c r="B60" s="103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3"/>
      <c r="Q60" s="103"/>
      <c r="R60" s="103"/>
      <c r="S60" s="103"/>
      <c r="T60" s="103"/>
      <c r="U60" s="103"/>
      <c r="V60" s="103"/>
    </row>
    <row r="61" spans="1:22">
      <c r="A61" s="47"/>
      <c r="B61" s="38" t="s">
        <v>0</v>
      </c>
      <c r="C61" s="47"/>
      <c r="D61" s="47"/>
      <c r="E61" s="48"/>
      <c r="F61" s="48" t="s">
        <v>96</v>
      </c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7"/>
      <c r="R61" s="47"/>
      <c r="S61" s="47"/>
      <c r="T61" s="47"/>
      <c r="U61" s="47"/>
      <c r="V61" s="47"/>
    </row>
    <row r="62" spans="1:22" ht="15.75" thickBot="1">
      <c r="A62" s="47"/>
      <c r="B62" s="418" t="s">
        <v>57</v>
      </c>
      <c r="C62" s="418"/>
      <c r="D62" s="418"/>
      <c r="E62" s="418"/>
      <c r="F62" s="418"/>
      <c r="G62" s="418"/>
      <c r="H62" s="418"/>
      <c r="I62" s="418"/>
      <c r="J62" s="42"/>
      <c r="K62" s="42"/>
      <c r="L62" s="42"/>
      <c r="M62" s="42"/>
      <c r="N62" s="42"/>
      <c r="O62" s="42"/>
      <c r="P62" s="42"/>
      <c r="Q62" s="20"/>
      <c r="R62" s="49" t="s">
        <v>253</v>
      </c>
      <c r="S62" s="47"/>
      <c r="T62" s="47"/>
      <c r="U62" s="47"/>
      <c r="V62" s="47"/>
    </row>
    <row r="63" spans="1:22">
      <c r="A63" s="50"/>
      <c r="B63" s="51"/>
      <c r="C63" s="125" t="s">
        <v>215</v>
      </c>
      <c r="D63" s="412" t="s">
        <v>2</v>
      </c>
      <c r="E63" s="413"/>
      <c r="F63" s="413"/>
      <c r="G63" s="413"/>
      <c r="H63" s="414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53"/>
      <c r="T63" s="53"/>
      <c r="U63" s="53"/>
      <c r="V63" s="53"/>
    </row>
    <row r="64" spans="1:22" ht="15.75" thickBot="1">
      <c r="A64" s="50"/>
      <c r="B64" s="54" t="s">
        <v>157</v>
      </c>
      <c r="C64" s="55" t="s">
        <v>146</v>
      </c>
      <c r="D64" s="435" t="s">
        <v>147</v>
      </c>
      <c r="E64" s="436"/>
      <c r="F64" s="436"/>
      <c r="G64" s="436"/>
      <c r="H64" s="437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</row>
    <row r="65" spans="1:23">
      <c r="A65" s="50"/>
      <c r="B65" s="57"/>
      <c r="C65" s="58"/>
      <c r="D65" s="59"/>
      <c r="E65" s="59"/>
      <c r="F65" s="59"/>
      <c r="G65" s="59"/>
      <c r="H65" s="41"/>
      <c r="I65" s="41"/>
      <c r="J65" s="41"/>
      <c r="K65" s="41"/>
      <c r="L65" s="41"/>
      <c r="M65" s="41"/>
      <c r="N65" s="41"/>
      <c r="O65" s="41"/>
      <c r="P65" s="41"/>
      <c r="Q65" s="60" t="s">
        <v>58</v>
      </c>
      <c r="R65" s="14"/>
      <c r="S65" s="53"/>
      <c r="T65" s="53"/>
      <c r="U65" s="53"/>
      <c r="V65" s="53"/>
    </row>
    <row r="66" spans="1:23" ht="169.5">
      <c r="A66" s="61" t="s">
        <v>59</v>
      </c>
      <c r="B66" s="62" t="s">
        <v>60</v>
      </c>
      <c r="C66" s="61" t="s">
        <v>61</v>
      </c>
      <c r="D66" s="61" t="s">
        <v>62</v>
      </c>
      <c r="E66" s="63" t="s">
        <v>63</v>
      </c>
      <c r="F66" s="63" t="s">
        <v>64</v>
      </c>
      <c r="G66" s="63" t="s">
        <v>65</v>
      </c>
      <c r="H66" s="63" t="s">
        <v>98</v>
      </c>
      <c r="I66" s="63" t="s">
        <v>99</v>
      </c>
      <c r="J66" s="63" t="s">
        <v>100</v>
      </c>
      <c r="K66" s="63" t="s">
        <v>66</v>
      </c>
      <c r="L66" s="63" t="s">
        <v>101</v>
      </c>
      <c r="M66" s="63" t="s">
        <v>102</v>
      </c>
      <c r="N66" s="63" t="s">
        <v>103</v>
      </c>
      <c r="O66" s="63" t="s">
        <v>104</v>
      </c>
      <c r="P66" s="63" t="s">
        <v>105</v>
      </c>
      <c r="Q66" s="63" t="s">
        <v>67</v>
      </c>
      <c r="R66" s="64" t="s">
        <v>68</v>
      </c>
      <c r="S66" s="63" t="s">
        <v>69</v>
      </c>
      <c r="T66" s="63" t="s">
        <v>106</v>
      </c>
      <c r="U66" s="63" t="s">
        <v>107</v>
      </c>
      <c r="V66" s="63" t="s">
        <v>70</v>
      </c>
    </row>
    <row r="67" spans="1:23" ht="34.5">
      <c r="A67" s="65" t="s">
        <v>71</v>
      </c>
      <c r="B67" s="66" t="s">
        <v>72</v>
      </c>
      <c r="C67" s="67">
        <v>1</v>
      </c>
      <c r="D67" s="67">
        <v>2</v>
      </c>
      <c r="E67" s="67">
        <v>3</v>
      </c>
      <c r="F67" s="67">
        <v>4</v>
      </c>
      <c r="G67" s="67">
        <v>5</v>
      </c>
      <c r="H67" s="67">
        <v>6</v>
      </c>
      <c r="I67" s="67">
        <v>7</v>
      </c>
      <c r="J67" s="67">
        <v>8</v>
      </c>
      <c r="K67" s="67">
        <v>9</v>
      </c>
      <c r="L67" s="67">
        <v>10</v>
      </c>
      <c r="M67" s="67">
        <v>11</v>
      </c>
      <c r="N67" s="67">
        <v>12</v>
      </c>
      <c r="O67" s="67">
        <v>13</v>
      </c>
      <c r="P67" s="67">
        <v>14</v>
      </c>
      <c r="Q67" s="68" t="s">
        <v>108</v>
      </c>
      <c r="R67" s="69" t="s">
        <v>109</v>
      </c>
      <c r="S67" s="68" t="s">
        <v>110</v>
      </c>
      <c r="T67" s="68" t="s">
        <v>111</v>
      </c>
      <c r="U67" s="68" t="s">
        <v>112</v>
      </c>
      <c r="V67" s="68" t="s">
        <v>113</v>
      </c>
    </row>
    <row r="68" spans="1:23" ht="33">
      <c r="A68" s="70" t="s">
        <v>81</v>
      </c>
      <c r="B68" s="83" t="s">
        <v>82</v>
      </c>
      <c r="C68" s="81"/>
      <c r="D68" s="81"/>
      <c r="E68" s="82"/>
      <c r="F68" s="82"/>
      <c r="G68" s="82"/>
      <c r="H68" s="82"/>
      <c r="I68" s="84"/>
      <c r="J68" s="84"/>
      <c r="K68" s="84"/>
      <c r="L68" s="84"/>
      <c r="M68" s="84"/>
      <c r="N68" s="84"/>
      <c r="O68" s="84"/>
      <c r="P68" s="84"/>
      <c r="Q68" s="82"/>
      <c r="R68" s="85"/>
      <c r="S68" s="86"/>
      <c r="T68" s="86"/>
      <c r="U68" s="86"/>
      <c r="V68" s="86"/>
    </row>
    <row r="69" spans="1:23">
      <c r="A69" s="73" t="s">
        <v>83</v>
      </c>
      <c r="B69" s="87" t="s">
        <v>121</v>
      </c>
      <c r="C69" s="76"/>
      <c r="D69" s="76" t="s">
        <v>122</v>
      </c>
      <c r="E69" s="86"/>
      <c r="F69" s="86"/>
      <c r="G69" s="86"/>
      <c r="H69" s="86"/>
      <c r="I69" s="88"/>
      <c r="J69" s="88"/>
      <c r="K69" s="88"/>
      <c r="L69" s="88"/>
      <c r="M69" s="88"/>
      <c r="N69" s="88"/>
      <c r="O69" s="88"/>
      <c r="P69" s="88"/>
      <c r="Q69" s="86">
        <f>E69+G69+H69+I69+K69+O69+L69+M69+N69+P69</f>
        <v>0</v>
      </c>
      <c r="R69" s="86">
        <f t="shared" ref="R69:R76" si="13">Q69*C69*12/1000</f>
        <v>0</v>
      </c>
      <c r="S69" s="88"/>
      <c r="T69" s="79">
        <f>95130*15%*12/1000*C69</f>
        <v>0</v>
      </c>
      <c r="U69" s="79">
        <f t="shared" ref="U69:U76" si="14">R69*1.7/100</f>
        <v>0</v>
      </c>
      <c r="V69" s="79">
        <f t="shared" ref="V69:V76" si="15">R69+T69+U69</f>
        <v>0</v>
      </c>
    </row>
    <row r="70" spans="1:23">
      <c r="A70" s="73" t="s">
        <v>91</v>
      </c>
      <c r="B70" s="87" t="s">
        <v>121</v>
      </c>
      <c r="C70" s="76"/>
      <c r="D70" s="76" t="s">
        <v>123</v>
      </c>
      <c r="E70" s="86"/>
      <c r="F70" s="86"/>
      <c r="G70" s="86"/>
      <c r="H70" s="86"/>
      <c r="I70" s="79"/>
      <c r="J70" s="79"/>
      <c r="K70" s="88"/>
      <c r="L70" s="88"/>
      <c r="M70" s="88"/>
      <c r="N70" s="88"/>
      <c r="O70" s="88"/>
      <c r="P70" s="88"/>
      <c r="Q70" s="86">
        <f t="shared" ref="Q70:Q76" si="16">E70+G70+H70+I70+K70+O70+L70+M70+N70+P70</f>
        <v>0</v>
      </c>
      <c r="R70" s="86">
        <f t="shared" si="13"/>
        <v>0</v>
      </c>
      <c r="S70" s="88"/>
      <c r="T70" s="79">
        <f t="shared" ref="T70:T76" si="17">R70*15%</f>
        <v>0</v>
      </c>
      <c r="U70" s="79">
        <f t="shared" si="14"/>
        <v>0</v>
      </c>
      <c r="V70" s="79">
        <f t="shared" si="15"/>
        <v>0</v>
      </c>
    </row>
    <row r="71" spans="1:23">
      <c r="A71" s="73" t="s">
        <v>84</v>
      </c>
      <c r="B71" s="87" t="s">
        <v>124</v>
      </c>
      <c r="C71" s="76"/>
      <c r="D71" s="76" t="s">
        <v>125</v>
      </c>
      <c r="E71" s="86"/>
      <c r="F71" s="86"/>
      <c r="G71" s="86"/>
      <c r="H71" s="86"/>
      <c r="I71" s="88"/>
      <c r="J71" s="88"/>
      <c r="K71" s="88"/>
      <c r="L71" s="88"/>
      <c r="M71" s="88"/>
      <c r="N71" s="88"/>
      <c r="O71" s="88"/>
      <c r="P71" s="88"/>
      <c r="Q71" s="86">
        <f t="shared" si="16"/>
        <v>0</v>
      </c>
      <c r="R71" s="86">
        <f t="shared" si="13"/>
        <v>0</v>
      </c>
      <c r="S71" s="86"/>
      <c r="T71" s="79">
        <f t="shared" si="17"/>
        <v>0</v>
      </c>
      <c r="U71" s="79">
        <f t="shared" si="14"/>
        <v>0</v>
      </c>
      <c r="V71" s="79">
        <f t="shared" si="15"/>
        <v>0</v>
      </c>
    </row>
    <row r="72" spans="1:23">
      <c r="A72" s="73" t="s">
        <v>92</v>
      </c>
      <c r="B72" s="75" t="s">
        <v>126</v>
      </c>
      <c r="C72" s="76">
        <v>1</v>
      </c>
      <c r="D72" s="76" t="s">
        <v>127</v>
      </c>
      <c r="E72" s="86">
        <v>14000</v>
      </c>
      <c r="F72" s="86">
        <v>25</v>
      </c>
      <c r="G72" s="86">
        <f>0.02*E72*F72</f>
        <v>7000</v>
      </c>
      <c r="H72" s="86">
        <v>49000</v>
      </c>
      <c r="I72" s="88"/>
      <c r="J72" s="88"/>
      <c r="K72" s="88"/>
      <c r="L72" s="88"/>
      <c r="M72" s="88"/>
      <c r="N72" s="88"/>
      <c r="O72" s="88"/>
      <c r="P72" s="88"/>
      <c r="Q72" s="86">
        <f t="shared" si="16"/>
        <v>70000</v>
      </c>
      <c r="R72" s="86">
        <f t="shared" si="13"/>
        <v>840</v>
      </c>
      <c r="S72" s="86"/>
      <c r="T72" s="79">
        <f t="shared" si="17"/>
        <v>126</v>
      </c>
      <c r="U72" s="79">
        <f t="shared" si="14"/>
        <v>14.28</v>
      </c>
      <c r="V72" s="79">
        <f t="shared" si="15"/>
        <v>980.28</v>
      </c>
    </row>
    <row r="73" spans="1:23">
      <c r="A73" s="73" t="s">
        <v>93</v>
      </c>
      <c r="B73" s="75" t="s">
        <v>128</v>
      </c>
      <c r="C73" s="76"/>
      <c r="D73" s="76" t="s">
        <v>125</v>
      </c>
      <c r="E73" s="86"/>
      <c r="F73" s="86"/>
      <c r="G73" s="86"/>
      <c r="H73" s="86"/>
      <c r="I73" s="88"/>
      <c r="J73" s="88"/>
      <c r="K73" s="88"/>
      <c r="L73" s="88"/>
      <c r="M73" s="88"/>
      <c r="N73" s="88"/>
      <c r="O73" s="88"/>
      <c r="P73" s="88"/>
      <c r="Q73" s="86">
        <f t="shared" si="16"/>
        <v>0</v>
      </c>
      <c r="R73" s="86">
        <f t="shared" si="13"/>
        <v>0</v>
      </c>
      <c r="S73" s="86"/>
      <c r="T73" s="79">
        <f t="shared" si="17"/>
        <v>0</v>
      </c>
      <c r="U73" s="79">
        <f t="shared" si="14"/>
        <v>0</v>
      </c>
      <c r="V73" s="79">
        <f t="shared" si="15"/>
        <v>0</v>
      </c>
    </row>
    <row r="74" spans="1:23">
      <c r="A74" s="73" t="s">
        <v>94</v>
      </c>
      <c r="B74" s="75" t="s">
        <v>129</v>
      </c>
      <c r="C74" s="76">
        <v>1</v>
      </c>
      <c r="D74" s="76" t="s">
        <v>130</v>
      </c>
      <c r="E74" s="86">
        <v>14000</v>
      </c>
      <c r="F74" s="86">
        <v>25</v>
      </c>
      <c r="G74" s="86">
        <f>0.02*E74*F74</f>
        <v>7000</v>
      </c>
      <c r="H74" s="86">
        <v>38000</v>
      </c>
      <c r="I74" s="88"/>
      <c r="J74" s="88"/>
      <c r="K74" s="88"/>
      <c r="L74" s="88"/>
      <c r="M74" s="88"/>
      <c r="N74" s="88"/>
      <c r="O74" s="88"/>
      <c r="P74" s="88"/>
      <c r="Q74" s="86">
        <f t="shared" si="16"/>
        <v>59000</v>
      </c>
      <c r="R74" s="86">
        <f>Q74*C74*12/1000</f>
        <v>708</v>
      </c>
      <c r="S74" s="86"/>
      <c r="T74" s="79">
        <f t="shared" si="17"/>
        <v>106.2</v>
      </c>
      <c r="U74" s="79">
        <f t="shared" si="14"/>
        <v>12.036</v>
      </c>
      <c r="V74" s="79">
        <f t="shared" si="15"/>
        <v>826.23599999999999</v>
      </c>
    </row>
    <row r="75" spans="1:23">
      <c r="A75" s="73" t="s">
        <v>95</v>
      </c>
      <c r="B75" s="75" t="s">
        <v>131</v>
      </c>
      <c r="C75" s="76"/>
      <c r="D75" s="76" t="s">
        <v>130</v>
      </c>
      <c r="E75" s="86"/>
      <c r="F75" s="86"/>
      <c r="G75" s="86"/>
      <c r="H75" s="86"/>
      <c r="I75" s="88"/>
      <c r="J75" s="88"/>
      <c r="K75" s="88"/>
      <c r="L75" s="88"/>
      <c r="M75" s="88"/>
      <c r="N75" s="88"/>
      <c r="O75" s="88"/>
      <c r="P75" s="88"/>
      <c r="Q75" s="86">
        <f t="shared" si="16"/>
        <v>0</v>
      </c>
      <c r="R75" s="86">
        <f t="shared" si="13"/>
        <v>0</v>
      </c>
      <c r="S75" s="86"/>
      <c r="T75" s="79">
        <f t="shared" si="17"/>
        <v>0</v>
      </c>
      <c r="U75" s="79">
        <f t="shared" si="14"/>
        <v>0</v>
      </c>
      <c r="V75" s="79">
        <f t="shared" si="15"/>
        <v>0</v>
      </c>
    </row>
    <row r="76" spans="1:23">
      <c r="A76" s="73" t="s">
        <v>132</v>
      </c>
      <c r="B76" s="75" t="s">
        <v>129</v>
      </c>
      <c r="C76" s="76">
        <v>1</v>
      </c>
      <c r="D76" s="76" t="s">
        <v>130</v>
      </c>
      <c r="E76" s="86">
        <v>10000</v>
      </c>
      <c r="F76" s="86">
        <v>25</v>
      </c>
      <c r="G76" s="86">
        <f>0.02*E76*F76</f>
        <v>5000</v>
      </c>
      <c r="H76" s="86">
        <v>38000</v>
      </c>
      <c r="I76" s="88"/>
      <c r="J76" s="88"/>
      <c r="K76" s="88"/>
      <c r="L76" s="88"/>
      <c r="M76" s="88"/>
      <c r="N76" s="88"/>
      <c r="O76" s="88"/>
      <c r="P76" s="88"/>
      <c r="Q76" s="86">
        <f t="shared" si="16"/>
        <v>53000</v>
      </c>
      <c r="R76" s="86">
        <f t="shared" si="13"/>
        <v>636</v>
      </c>
      <c r="S76" s="86"/>
      <c r="T76" s="79">
        <f t="shared" si="17"/>
        <v>95.399999999999991</v>
      </c>
      <c r="U76" s="79">
        <f t="shared" si="14"/>
        <v>10.812000000000001</v>
      </c>
      <c r="V76" s="79">
        <f t="shared" si="15"/>
        <v>742.21199999999999</v>
      </c>
    </row>
    <row r="77" spans="1:23">
      <c r="A77" s="73"/>
      <c r="B77" s="80" t="s">
        <v>85</v>
      </c>
      <c r="C77" s="81">
        <f>SUM(C69:C76)</f>
        <v>3</v>
      </c>
      <c r="D77" s="81"/>
      <c r="E77" s="81"/>
      <c r="F77" s="82"/>
      <c r="G77" s="81"/>
      <c r="H77" s="81"/>
      <c r="I77" s="81">
        <f t="shared" ref="I77:V77" si="18">SUM(I69:I76)</f>
        <v>0</v>
      </c>
      <c r="J77" s="81">
        <f t="shared" si="18"/>
        <v>0</v>
      </c>
      <c r="K77" s="81">
        <f t="shared" si="18"/>
        <v>0</v>
      </c>
      <c r="L77" s="81">
        <f t="shared" si="18"/>
        <v>0</v>
      </c>
      <c r="M77" s="81">
        <f t="shared" si="18"/>
        <v>0</v>
      </c>
      <c r="N77" s="81">
        <f t="shared" si="18"/>
        <v>0</v>
      </c>
      <c r="O77" s="81">
        <f t="shared" si="18"/>
        <v>0</v>
      </c>
      <c r="P77" s="81">
        <f t="shared" si="18"/>
        <v>0</v>
      </c>
      <c r="Q77" s="81"/>
      <c r="R77" s="81">
        <f t="shared" si="18"/>
        <v>2184</v>
      </c>
      <c r="S77" s="81">
        <f t="shared" si="18"/>
        <v>0</v>
      </c>
      <c r="T77" s="81">
        <f t="shared" si="18"/>
        <v>327.59999999999997</v>
      </c>
      <c r="U77" s="81">
        <f t="shared" si="18"/>
        <v>37.128</v>
      </c>
      <c r="V77" s="81">
        <f t="shared" si="18"/>
        <v>2548.7280000000001</v>
      </c>
    </row>
    <row r="78" spans="1:23">
      <c r="A78" s="73"/>
      <c r="B78" s="80" t="s">
        <v>140</v>
      </c>
      <c r="C78" s="95">
        <f>C77</f>
        <v>3</v>
      </c>
      <c r="D78" s="76"/>
      <c r="E78" s="90">
        <f>E77</f>
        <v>0</v>
      </c>
      <c r="F78" s="77"/>
      <c r="G78" s="90">
        <f>G77</f>
        <v>0</v>
      </c>
      <c r="H78" s="96">
        <f>H77</f>
        <v>0</v>
      </c>
      <c r="I78" s="96">
        <f>I77</f>
        <v>0</v>
      </c>
      <c r="J78" s="96">
        <f t="shared" ref="J78:Q78" si="19">J77</f>
        <v>0</v>
      </c>
      <c r="K78" s="97">
        <f t="shared" si="19"/>
        <v>0</v>
      </c>
      <c r="L78" s="96">
        <f t="shared" si="19"/>
        <v>0</v>
      </c>
      <c r="M78" s="96">
        <f t="shared" si="19"/>
        <v>0</v>
      </c>
      <c r="N78" s="96">
        <f t="shared" si="19"/>
        <v>0</v>
      </c>
      <c r="O78" s="97">
        <f t="shared" si="19"/>
        <v>0</v>
      </c>
      <c r="P78" s="96">
        <f t="shared" si="19"/>
        <v>0</v>
      </c>
      <c r="Q78" s="98">
        <f t="shared" si="19"/>
        <v>0</v>
      </c>
      <c r="R78" s="90">
        <f>+R77</f>
        <v>2184</v>
      </c>
      <c r="S78" s="90">
        <f>S77</f>
        <v>0</v>
      </c>
      <c r="T78" s="90">
        <f>T77</f>
        <v>327.59999999999997</v>
      </c>
      <c r="U78" s="90">
        <f>U77</f>
        <v>37.128</v>
      </c>
      <c r="V78" s="90">
        <f>V77</f>
        <v>2548.7280000000001</v>
      </c>
    </row>
    <row r="79" spans="1:23" ht="15.75" thickBot="1">
      <c r="A79" s="9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20"/>
      <c r="S79" s="53"/>
      <c r="T79" s="53"/>
      <c r="U79" s="53"/>
      <c r="V79" s="53"/>
    </row>
    <row r="80" spans="1:23" ht="15" customHeight="1">
      <c r="A80" s="100"/>
      <c r="B80" s="438" t="s">
        <v>141</v>
      </c>
      <c r="C80" s="114" t="s">
        <v>142</v>
      </c>
      <c r="D80" s="441" t="s">
        <v>167</v>
      </c>
      <c r="E80" s="442"/>
      <c r="F80" s="442"/>
      <c r="G80" s="443"/>
      <c r="H80" s="115"/>
      <c r="I80" s="115"/>
      <c r="J80" s="115"/>
      <c r="K80" s="115"/>
      <c r="M80" s="429" t="s">
        <v>148</v>
      </c>
      <c r="N80" s="430" t="s">
        <v>143</v>
      </c>
      <c r="O80" s="119" t="s">
        <v>142</v>
      </c>
      <c r="P80" s="112" t="s">
        <v>235</v>
      </c>
      <c r="Q80" s="113"/>
      <c r="R80" s="110"/>
      <c r="S80" s="110"/>
      <c r="T80" s="110"/>
      <c r="U80" s="110"/>
      <c r="V80" s="111"/>
      <c r="W80" s="108"/>
    </row>
    <row r="81" spans="1:23">
      <c r="A81" s="100"/>
      <c r="B81" s="439"/>
      <c r="C81" s="116" t="s">
        <v>144</v>
      </c>
      <c r="D81" s="419"/>
      <c r="E81" s="420"/>
      <c r="F81" s="420"/>
      <c r="G81" s="421"/>
      <c r="H81" s="115"/>
      <c r="I81" s="115"/>
      <c r="J81" s="115"/>
      <c r="K81" s="115"/>
      <c r="M81" s="431"/>
      <c r="N81" s="432"/>
      <c r="O81" s="120" t="s">
        <v>144</v>
      </c>
      <c r="P81" s="321"/>
      <c r="Q81" s="322"/>
      <c r="R81" s="323"/>
      <c r="S81" s="323"/>
      <c r="T81" s="323"/>
      <c r="U81" s="323"/>
      <c r="V81" s="324"/>
      <c r="W81" s="108"/>
    </row>
    <row r="82" spans="1:23" ht="15.75" thickBot="1">
      <c r="A82" s="100"/>
      <c r="B82" s="440"/>
      <c r="C82" s="118" t="s">
        <v>145</v>
      </c>
      <c r="D82" s="422" t="s">
        <v>252</v>
      </c>
      <c r="E82" s="423"/>
      <c r="F82" s="423"/>
      <c r="G82" s="424"/>
      <c r="H82" s="115"/>
      <c r="I82" s="115"/>
      <c r="J82" s="115"/>
      <c r="K82" s="115"/>
      <c r="M82" s="433"/>
      <c r="N82" s="434"/>
      <c r="O82" s="123" t="s">
        <v>145</v>
      </c>
      <c r="P82" s="325" t="s">
        <v>152</v>
      </c>
      <c r="Q82" s="422" t="s">
        <v>252</v>
      </c>
      <c r="R82" s="423"/>
      <c r="S82" s="423"/>
      <c r="T82" s="424"/>
      <c r="U82" s="292"/>
      <c r="V82" s="326"/>
      <c r="W82" s="108"/>
    </row>
    <row r="84" spans="1:23">
      <c r="P84" s="109"/>
      <c r="Q84" s="109"/>
    </row>
    <row r="85" spans="1:23">
      <c r="P85" s="106"/>
      <c r="Q85" s="106"/>
    </row>
    <row r="86" spans="1:23">
      <c r="P86" s="106"/>
      <c r="Q86" s="106"/>
    </row>
  </sheetData>
  <mergeCells count="17">
    <mergeCell ref="B2:I2"/>
    <mergeCell ref="D3:H3"/>
    <mergeCell ref="M80:N82"/>
    <mergeCell ref="D63:H63"/>
    <mergeCell ref="D64:H64"/>
    <mergeCell ref="B39:B41"/>
    <mergeCell ref="D39:G39"/>
    <mergeCell ref="M39:N41"/>
    <mergeCell ref="D40:G40"/>
    <mergeCell ref="D41:G41"/>
    <mergeCell ref="B80:B82"/>
    <mergeCell ref="D80:G80"/>
    <mergeCell ref="B62:I62"/>
    <mergeCell ref="D81:G81"/>
    <mergeCell ref="D82:G82"/>
    <mergeCell ref="Q82:T82"/>
    <mergeCell ref="D4:H4"/>
  </mergeCells>
  <pageMargins left="0.1" right="0.1" top="0.5" bottom="0.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123"/>
  <sheetViews>
    <sheetView view="pageBreakPreview" zoomScaleNormal="100" zoomScaleSheetLayoutView="100" workbookViewId="0">
      <selection activeCell="P21" sqref="P21"/>
    </sheetView>
  </sheetViews>
  <sheetFormatPr defaultRowHeight="14.25"/>
  <cols>
    <col min="1" max="1" width="6" style="131" customWidth="1"/>
    <col min="2" max="2" width="14.85546875" style="131" customWidth="1"/>
    <col min="3" max="3" width="27.7109375" style="131" customWidth="1"/>
    <col min="4" max="4" width="14.85546875" style="131" customWidth="1"/>
    <col min="5" max="5" width="11.42578125" style="131" customWidth="1"/>
    <col min="6" max="6" width="11.140625" style="131" customWidth="1"/>
    <col min="7" max="7" width="15.85546875" style="131" customWidth="1"/>
    <col min="8" max="8" width="11.5703125" style="131" customWidth="1"/>
    <col min="9" max="9" width="15.7109375" style="131" customWidth="1"/>
    <col min="10" max="10" width="11.85546875" style="131" customWidth="1"/>
    <col min="11" max="11" width="11.5703125" style="131" customWidth="1"/>
    <col min="12" max="256" width="9.140625" style="131"/>
    <col min="257" max="257" width="9" style="131" customWidth="1"/>
    <col min="258" max="258" width="22.5703125" style="131" customWidth="1"/>
    <col min="259" max="259" width="27.7109375" style="131" customWidth="1"/>
    <col min="260" max="260" width="18.140625" style="131" customWidth="1"/>
    <col min="261" max="261" width="18" style="131" bestFit="1" customWidth="1"/>
    <col min="262" max="262" width="12.140625" style="131" customWidth="1"/>
    <col min="263" max="263" width="17.28515625" style="131" customWidth="1"/>
    <col min="264" max="264" width="12.85546875" style="131" customWidth="1"/>
    <col min="265" max="265" width="17.28515625" style="131" customWidth="1"/>
    <col min="266" max="266" width="13" style="131" customWidth="1"/>
    <col min="267" max="267" width="11.5703125" style="131" customWidth="1"/>
    <col min="268" max="512" width="9.140625" style="131"/>
    <col min="513" max="513" width="9" style="131" customWidth="1"/>
    <col min="514" max="514" width="22.5703125" style="131" customWidth="1"/>
    <col min="515" max="515" width="27.7109375" style="131" customWidth="1"/>
    <col min="516" max="516" width="18.140625" style="131" customWidth="1"/>
    <col min="517" max="517" width="18" style="131" bestFit="1" customWidth="1"/>
    <col min="518" max="518" width="12.140625" style="131" customWidth="1"/>
    <col min="519" max="519" width="17.28515625" style="131" customWidth="1"/>
    <col min="520" max="520" width="12.85546875" style="131" customWidth="1"/>
    <col min="521" max="521" width="17.28515625" style="131" customWidth="1"/>
    <col min="522" max="522" width="13" style="131" customWidth="1"/>
    <col min="523" max="523" width="11.5703125" style="131" customWidth="1"/>
    <col min="524" max="768" width="9.140625" style="131"/>
    <col min="769" max="769" width="9" style="131" customWidth="1"/>
    <col min="770" max="770" width="22.5703125" style="131" customWidth="1"/>
    <col min="771" max="771" width="27.7109375" style="131" customWidth="1"/>
    <col min="772" max="772" width="18.140625" style="131" customWidth="1"/>
    <col min="773" max="773" width="18" style="131" bestFit="1" customWidth="1"/>
    <col min="774" max="774" width="12.140625" style="131" customWidth="1"/>
    <col min="775" max="775" width="17.28515625" style="131" customWidth="1"/>
    <col min="776" max="776" width="12.85546875" style="131" customWidth="1"/>
    <col min="777" max="777" width="17.28515625" style="131" customWidth="1"/>
    <col min="778" max="778" width="13" style="131" customWidth="1"/>
    <col min="779" max="779" width="11.5703125" style="131" customWidth="1"/>
    <col min="780" max="1024" width="9.140625" style="131"/>
    <col min="1025" max="1025" width="9" style="131" customWidth="1"/>
    <col min="1026" max="1026" width="22.5703125" style="131" customWidth="1"/>
    <col min="1027" max="1027" width="27.7109375" style="131" customWidth="1"/>
    <col min="1028" max="1028" width="18.140625" style="131" customWidth="1"/>
    <col min="1029" max="1029" width="18" style="131" bestFit="1" customWidth="1"/>
    <col min="1030" max="1030" width="12.140625" style="131" customWidth="1"/>
    <col min="1031" max="1031" width="17.28515625" style="131" customWidth="1"/>
    <col min="1032" max="1032" width="12.85546875" style="131" customWidth="1"/>
    <col min="1033" max="1033" width="17.28515625" style="131" customWidth="1"/>
    <col min="1034" max="1034" width="13" style="131" customWidth="1"/>
    <col min="1035" max="1035" width="11.5703125" style="131" customWidth="1"/>
    <col min="1036" max="1280" width="9.140625" style="131"/>
    <col min="1281" max="1281" width="9" style="131" customWidth="1"/>
    <col min="1282" max="1282" width="22.5703125" style="131" customWidth="1"/>
    <col min="1283" max="1283" width="27.7109375" style="131" customWidth="1"/>
    <col min="1284" max="1284" width="18.140625" style="131" customWidth="1"/>
    <col min="1285" max="1285" width="18" style="131" bestFit="1" customWidth="1"/>
    <col min="1286" max="1286" width="12.140625" style="131" customWidth="1"/>
    <col min="1287" max="1287" width="17.28515625" style="131" customWidth="1"/>
    <col min="1288" max="1288" width="12.85546875" style="131" customWidth="1"/>
    <col min="1289" max="1289" width="17.28515625" style="131" customWidth="1"/>
    <col min="1290" max="1290" width="13" style="131" customWidth="1"/>
    <col min="1291" max="1291" width="11.5703125" style="131" customWidth="1"/>
    <col min="1292" max="1536" width="9.140625" style="131"/>
    <col min="1537" max="1537" width="9" style="131" customWidth="1"/>
    <col min="1538" max="1538" width="22.5703125" style="131" customWidth="1"/>
    <col min="1539" max="1539" width="27.7109375" style="131" customWidth="1"/>
    <col min="1540" max="1540" width="18.140625" style="131" customWidth="1"/>
    <col min="1541" max="1541" width="18" style="131" bestFit="1" customWidth="1"/>
    <col min="1542" max="1542" width="12.140625" style="131" customWidth="1"/>
    <col min="1543" max="1543" width="17.28515625" style="131" customWidth="1"/>
    <col min="1544" max="1544" width="12.85546875" style="131" customWidth="1"/>
    <col min="1545" max="1545" width="17.28515625" style="131" customWidth="1"/>
    <col min="1546" max="1546" width="13" style="131" customWidth="1"/>
    <col min="1547" max="1547" width="11.5703125" style="131" customWidth="1"/>
    <col min="1548" max="1792" width="9.140625" style="131"/>
    <col min="1793" max="1793" width="9" style="131" customWidth="1"/>
    <col min="1794" max="1794" width="22.5703125" style="131" customWidth="1"/>
    <col min="1795" max="1795" width="27.7109375" style="131" customWidth="1"/>
    <col min="1796" max="1796" width="18.140625" style="131" customWidth="1"/>
    <col min="1797" max="1797" width="18" style="131" bestFit="1" customWidth="1"/>
    <col min="1798" max="1798" width="12.140625" style="131" customWidth="1"/>
    <col min="1799" max="1799" width="17.28515625" style="131" customWidth="1"/>
    <col min="1800" max="1800" width="12.85546875" style="131" customWidth="1"/>
    <col min="1801" max="1801" width="17.28515625" style="131" customWidth="1"/>
    <col min="1802" max="1802" width="13" style="131" customWidth="1"/>
    <col min="1803" max="1803" width="11.5703125" style="131" customWidth="1"/>
    <col min="1804" max="2048" width="9.140625" style="131"/>
    <col min="2049" max="2049" width="9" style="131" customWidth="1"/>
    <col min="2050" max="2050" width="22.5703125" style="131" customWidth="1"/>
    <col min="2051" max="2051" width="27.7109375" style="131" customWidth="1"/>
    <col min="2052" max="2052" width="18.140625" style="131" customWidth="1"/>
    <col min="2053" max="2053" width="18" style="131" bestFit="1" customWidth="1"/>
    <col min="2054" max="2054" width="12.140625" style="131" customWidth="1"/>
    <col min="2055" max="2055" width="17.28515625" style="131" customWidth="1"/>
    <col min="2056" max="2056" width="12.85546875" style="131" customWidth="1"/>
    <col min="2057" max="2057" width="17.28515625" style="131" customWidth="1"/>
    <col min="2058" max="2058" width="13" style="131" customWidth="1"/>
    <col min="2059" max="2059" width="11.5703125" style="131" customWidth="1"/>
    <col min="2060" max="2304" width="9.140625" style="131"/>
    <col min="2305" max="2305" width="9" style="131" customWidth="1"/>
    <col min="2306" max="2306" width="22.5703125" style="131" customWidth="1"/>
    <col min="2307" max="2307" width="27.7109375" style="131" customWidth="1"/>
    <col min="2308" max="2308" width="18.140625" style="131" customWidth="1"/>
    <col min="2309" max="2309" width="18" style="131" bestFit="1" customWidth="1"/>
    <col min="2310" max="2310" width="12.140625" style="131" customWidth="1"/>
    <col min="2311" max="2311" width="17.28515625" style="131" customWidth="1"/>
    <col min="2312" max="2312" width="12.85546875" style="131" customWidth="1"/>
    <col min="2313" max="2313" width="17.28515625" style="131" customWidth="1"/>
    <col min="2314" max="2314" width="13" style="131" customWidth="1"/>
    <col min="2315" max="2315" width="11.5703125" style="131" customWidth="1"/>
    <col min="2316" max="2560" width="9.140625" style="131"/>
    <col min="2561" max="2561" width="9" style="131" customWidth="1"/>
    <col min="2562" max="2562" width="22.5703125" style="131" customWidth="1"/>
    <col min="2563" max="2563" width="27.7109375" style="131" customWidth="1"/>
    <col min="2564" max="2564" width="18.140625" style="131" customWidth="1"/>
    <col min="2565" max="2565" width="18" style="131" bestFit="1" customWidth="1"/>
    <col min="2566" max="2566" width="12.140625" style="131" customWidth="1"/>
    <col min="2567" max="2567" width="17.28515625" style="131" customWidth="1"/>
    <col min="2568" max="2568" width="12.85546875" style="131" customWidth="1"/>
    <col min="2569" max="2569" width="17.28515625" style="131" customWidth="1"/>
    <col min="2570" max="2570" width="13" style="131" customWidth="1"/>
    <col min="2571" max="2571" width="11.5703125" style="131" customWidth="1"/>
    <col min="2572" max="2816" width="9.140625" style="131"/>
    <col min="2817" max="2817" width="9" style="131" customWidth="1"/>
    <col min="2818" max="2818" width="22.5703125" style="131" customWidth="1"/>
    <col min="2819" max="2819" width="27.7109375" style="131" customWidth="1"/>
    <col min="2820" max="2820" width="18.140625" style="131" customWidth="1"/>
    <col min="2821" max="2821" width="18" style="131" bestFit="1" customWidth="1"/>
    <col min="2822" max="2822" width="12.140625" style="131" customWidth="1"/>
    <col min="2823" max="2823" width="17.28515625" style="131" customWidth="1"/>
    <col min="2824" max="2824" width="12.85546875" style="131" customWidth="1"/>
    <col min="2825" max="2825" width="17.28515625" style="131" customWidth="1"/>
    <col min="2826" max="2826" width="13" style="131" customWidth="1"/>
    <col min="2827" max="2827" width="11.5703125" style="131" customWidth="1"/>
    <col min="2828" max="3072" width="9.140625" style="131"/>
    <col min="3073" max="3073" width="9" style="131" customWidth="1"/>
    <col min="3074" max="3074" width="22.5703125" style="131" customWidth="1"/>
    <col min="3075" max="3075" width="27.7109375" style="131" customWidth="1"/>
    <col min="3076" max="3076" width="18.140625" style="131" customWidth="1"/>
    <col min="3077" max="3077" width="18" style="131" bestFit="1" customWidth="1"/>
    <col min="3078" max="3078" width="12.140625" style="131" customWidth="1"/>
    <col min="3079" max="3079" width="17.28515625" style="131" customWidth="1"/>
    <col min="3080" max="3080" width="12.85546875" style="131" customWidth="1"/>
    <col min="3081" max="3081" width="17.28515625" style="131" customWidth="1"/>
    <col min="3082" max="3082" width="13" style="131" customWidth="1"/>
    <col min="3083" max="3083" width="11.5703125" style="131" customWidth="1"/>
    <col min="3084" max="3328" width="9.140625" style="131"/>
    <col min="3329" max="3329" width="9" style="131" customWidth="1"/>
    <col min="3330" max="3330" width="22.5703125" style="131" customWidth="1"/>
    <col min="3331" max="3331" width="27.7109375" style="131" customWidth="1"/>
    <col min="3332" max="3332" width="18.140625" style="131" customWidth="1"/>
    <col min="3333" max="3333" width="18" style="131" bestFit="1" customWidth="1"/>
    <col min="3334" max="3334" width="12.140625" style="131" customWidth="1"/>
    <col min="3335" max="3335" width="17.28515625" style="131" customWidth="1"/>
    <col min="3336" max="3336" width="12.85546875" style="131" customWidth="1"/>
    <col min="3337" max="3337" width="17.28515625" style="131" customWidth="1"/>
    <col min="3338" max="3338" width="13" style="131" customWidth="1"/>
    <col min="3339" max="3339" width="11.5703125" style="131" customWidth="1"/>
    <col min="3340" max="3584" width="9.140625" style="131"/>
    <col min="3585" max="3585" width="9" style="131" customWidth="1"/>
    <col min="3586" max="3586" width="22.5703125" style="131" customWidth="1"/>
    <col min="3587" max="3587" width="27.7109375" style="131" customWidth="1"/>
    <col min="3588" max="3588" width="18.140625" style="131" customWidth="1"/>
    <col min="3589" max="3589" width="18" style="131" bestFit="1" customWidth="1"/>
    <col min="3590" max="3590" width="12.140625" style="131" customWidth="1"/>
    <col min="3591" max="3591" width="17.28515625" style="131" customWidth="1"/>
    <col min="3592" max="3592" width="12.85546875" style="131" customWidth="1"/>
    <col min="3593" max="3593" width="17.28515625" style="131" customWidth="1"/>
    <col min="3594" max="3594" width="13" style="131" customWidth="1"/>
    <col min="3595" max="3595" width="11.5703125" style="131" customWidth="1"/>
    <col min="3596" max="3840" width="9.140625" style="131"/>
    <col min="3841" max="3841" width="9" style="131" customWidth="1"/>
    <col min="3842" max="3842" width="22.5703125" style="131" customWidth="1"/>
    <col min="3843" max="3843" width="27.7109375" style="131" customWidth="1"/>
    <col min="3844" max="3844" width="18.140625" style="131" customWidth="1"/>
    <col min="3845" max="3845" width="18" style="131" bestFit="1" customWidth="1"/>
    <col min="3846" max="3846" width="12.140625" style="131" customWidth="1"/>
    <col min="3847" max="3847" width="17.28515625" style="131" customWidth="1"/>
    <col min="3848" max="3848" width="12.85546875" style="131" customWidth="1"/>
    <col min="3849" max="3849" width="17.28515625" style="131" customWidth="1"/>
    <col min="3850" max="3850" width="13" style="131" customWidth="1"/>
    <col min="3851" max="3851" width="11.5703125" style="131" customWidth="1"/>
    <col min="3852" max="4096" width="9.140625" style="131"/>
    <col min="4097" max="4097" width="9" style="131" customWidth="1"/>
    <col min="4098" max="4098" width="22.5703125" style="131" customWidth="1"/>
    <col min="4099" max="4099" width="27.7109375" style="131" customWidth="1"/>
    <col min="4100" max="4100" width="18.140625" style="131" customWidth="1"/>
    <col min="4101" max="4101" width="18" style="131" bestFit="1" customWidth="1"/>
    <col min="4102" max="4102" width="12.140625" style="131" customWidth="1"/>
    <col min="4103" max="4103" width="17.28515625" style="131" customWidth="1"/>
    <col min="4104" max="4104" width="12.85546875" style="131" customWidth="1"/>
    <col min="4105" max="4105" width="17.28515625" style="131" customWidth="1"/>
    <col min="4106" max="4106" width="13" style="131" customWidth="1"/>
    <col min="4107" max="4107" width="11.5703125" style="131" customWidth="1"/>
    <col min="4108" max="4352" width="9.140625" style="131"/>
    <col min="4353" max="4353" width="9" style="131" customWidth="1"/>
    <col min="4354" max="4354" width="22.5703125" style="131" customWidth="1"/>
    <col min="4355" max="4355" width="27.7109375" style="131" customWidth="1"/>
    <col min="4356" max="4356" width="18.140625" style="131" customWidth="1"/>
    <col min="4357" max="4357" width="18" style="131" bestFit="1" customWidth="1"/>
    <col min="4358" max="4358" width="12.140625" style="131" customWidth="1"/>
    <col min="4359" max="4359" width="17.28515625" style="131" customWidth="1"/>
    <col min="4360" max="4360" width="12.85546875" style="131" customWidth="1"/>
    <col min="4361" max="4361" width="17.28515625" style="131" customWidth="1"/>
    <col min="4362" max="4362" width="13" style="131" customWidth="1"/>
    <col min="4363" max="4363" width="11.5703125" style="131" customWidth="1"/>
    <col min="4364" max="4608" width="9.140625" style="131"/>
    <col min="4609" max="4609" width="9" style="131" customWidth="1"/>
    <col min="4610" max="4610" width="22.5703125" style="131" customWidth="1"/>
    <col min="4611" max="4611" width="27.7109375" style="131" customWidth="1"/>
    <col min="4612" max="4612" width="18.140625" style="131" customWidth="1"/>
    <col min="4613" max="4613" width="18" style="131" bestFit="1" customWidth="1"/>
    <col min="4614" max="4614" width="12.140625" style="131" customWidth="1"/>
    <col min="4615" max="4615" width="17.28515625" style="131" customWidth="1"/>
    <col min="4616" max="4616" width="12.85546875" style="131" customWidth="1"/>
    <col min="4617" max="4617" width="17.28515625" style="131" customWidth="1"/>
    <col min="4618" max="4618" width="13" style="131" customWidth="1"/>
    <col min="4619" max="4619" width="11.5703125" style="131" customWidth="1"/>
    <col min="4620" max="4864" width="9.140625" style="131"/>
    <col min="4865" max="4865" width="9" style="131" customWidth="1"/>
    <col min="4866" max="4866" width="22.5703125" style="131" customWidth="1"/>
    <col min="4867" max="4867" width="27.7109375" style="131" customWidth="1"/>
    <col min="4868" max="4868" width="18.140625" style="131" customWidth="1"/>
    <col min="4869" max="4869" width="18" style="131" bestFit="1" customWidth="1"/>
    <col min="4870" max="4870" width="12.140625" style="131" customWidth="1"/>
    <col min="4871" max="4871" width="17.28515625" style="131" customWidth="1"/>
    <col min="4872" max="4872" width="12.85546875" style="131" customWidth="1"/>
    <col min="4873" max="4873" width="17.28515625" style="131" customWidth="1"/>
    <col min="4874" max="4874" width="13" style="131" customWidth="1"/>
    <col min="4875" max="4875" width="11.5703125" style="131" customWidth="1"/>
    <col min="4876" max="5120" width="9.140625" style="131"/>
    <col min="5121" max="5121" width="9" style="131" customWidth="1"/>
    <col min="5122" max="5122" width="22.5703125" style="131" customWidth="1"/>
    <col min="5123" max="5123" width="27.7109375" style="131" customWidth="1"/>
    <col min="5124" max="5124" width="18.140625" style="131" customWidth="1"/>
    <col min="5125" max="5125" width="18" style="131" bestFit="1" customWidth="1"/>
    <col min="5126" max="5126" width="12.140625" style="131" customWidth="1"/>
    <col min="5127" max="5127" width="17.28515625" style="131" customWidth="1"/>
    <col min="5128" max="5128" width="12.85546875" style="131" customWidth="1"/>
    <col min="5129" max="5129" width="17.28515625" style="131" customWidth="1"/>
    <col min="5130" max="5130" width="13" style="131" customWidth="1"/>
    <col min="5131" max="5131" width="11.5703125" style="131" customWidth="1"/>
    <col min="5132" max="5376" width="9.140625" style="131"/>
    <col min="5377" max="5377" width="9" style="131" customWidth="1"/>
    <col min="5378" max="5378" width="22.5703125" style="131" customWidth="1"/>
    <col min="5379" max="5379" width="27.7109375" style="131" customWidth="1"/>
    <col min="5380" max="5380" width="18.140625" style="131" customWidth="1"/>
    <col min="5381" max="5381" width="18" style="131" bestFit="1" customWidth="1"/>
    <col min="5382" max="5382" width="12.140625" style="131" customWidth="1"/>
    <col min="5383" max="5383" width="17.28515625" style="131" customWidth="1"/>
    <col min="5384" max="5384" width="12.85546875" style="131" customWidth="1"/>
    <col min="5385" max="5385" width="17.28515625" style="131" customWidth="1"/>
    <col min="5386" max="5386" width="13" style="131" customWidth="1"/>
    <col min="5387" max="5387" width="11.5703125" style="131" customWidth="1"/>
    <col min="5388" max="5632" width="9.140625" style="131"/>
    <col min="5633" max="5633" width="9" style="131" customWidth="1"/>
    <col min="5634" max="5634" width="22.5703125" style="131" customWidth="1"/>
    <col min="5635" max="5635" width="27.7109375" style="131" customWidth="1"/>
    <col min="5636" max="5636" width="18.140625" style="131" customWidth="1"/>
    <col min="5637" max="5637" width="18" style="131" bestFit="1" customWidth="1"/>
    <col min="5638" max="5638" width="12.140625" style="131" customWidth="1"/>
    <col min="5639" max="5639" width="17.28515625" style="131" customWidth="1"/>
    <col min="5640" max="5640" width="12.85546875" style="131" customWidth="1"/>
    <col min="5641" max="5641" width="17.28515625" style="131" customWidth="1"/>
    <col min="5642" max="5642" width="13" style="131" customWidth="1"/>
    <col min="5643" max="5643" width="11.5703125" style="131" customWidth="1"/>
    <col min="5644" max="5888" width="9.140625" style="131"/>
    <col min="5889" max="5889" width="9" style="131" customWidth="1"/>
    <col min="5890" max="5890" width="22.5703125" style="131" customWidth="1"/>
    <col min="5891" max="5891" width="27.7109375" style="131" customWidth="1"/>
    <col min="5892" max="5892" width="18.140625" style="131" customWidth="1"/>
    <col min="5893" max="5893" width="18" style="131" bestFit="1" customWidth="1"/>
    <col min="5894" max="5894" width="12.140625" style="131" customWidth="1"/>
    <col min="5895" max="5895" width="17.28515625" style="131" customWidth="1"/>
    <col min="5896" max="5896" width="12.85546875" style="131" customWidth="1"/>
    <col min="5897" max="5897" width="17.28515625" style="131" customWidth="1"/>
    <col min="5898" max="5898" width="13" style="131" customWidth="1"/>
    <col min="5899" max="5899" width="11.5703125" style="131" customWidth="1"/>
    <col min="5900" max="6144" width="9.140625" style="131"/>
    <col min="6145" max="6145" width="9" style="131" customWidth="1"/>
    <col min="6146" max="6146" width="22.5703125" style="131" customWidth="1"/>
    <col min="6147" max="6147" width="27.7109375" style="131" customWidth="1"/>
    <col min="6148" max="6148" width="18.140625" style="131" customWidth="1"/>
    <col min="6149" max="6149" width="18" style="131" bestFit="1" customWidth="1"/>
    <col min="6150" max="6150" width="12.140625" style="131" customWidth="1"/>
    <col min="6151" max="6151" width="17.28515625" style="131" customWidth="1"/>
    <col min="6152" max="6152" width="12.85546875" style="131" customWidth="1"/>
    <col min="6153" max="6153" width="17.28515625" style="131" customWidth="1"/>
    <col min="6154" max="6154" width="13" style="131" customWidth="1"/>
    <col min="6155" max="6155" width="11.5703125" style="131" customWidth="1"/>
    <col min="6156" max="6400" width="9.140625" style="131"/>
    <col min="6401" max="6401" width="9" style="131" customWidth="1"/>
    <col min="6402" max="6402" width="22.5703125" style="131" customWidth="1"/>
    <col min="6403" max="6403" width="27.7109375" style="131" customWidth="1"/>
    <col min="6404" max="6404" width="18.140625" style="131" customWidth="1"/>
    <col min="6405" max="6405" width="18" style="131" bestFit="1" customWidth="1"/>
    <col min="6406" max="6406" width="12.140625" style="131" customWidth="1"/>
    <col min="6407" max="6407" width="17.28515625" style="131" customWidth="1"/>
    <col min="6408" max="6408" width="12.85546875" style="131" customWidth="1"/>
    <col min="6409" max="6409" width="17.28515625" style="131" customWidth="1"/>
    <col min="6410" max="6410" width="13" style="131" customWidth="1"/>
    <col min="6411" max="6411" width="11.5703125" style="131" customWidth="1"/>
    <col min="6412" max="6656" width="9.140625" style="131"/>
    <col min="6657" max="6657" width="9" style="131" customWidth="1"/>
    <col min="6658" max="6658" width="22.5703125" style="131" customWidth="1"/>
    <col min="6659" max="6659" width="27.7109375" style="131" customWidth="1"/>
    <col min="6660" max="6660" width="18.140625" style="131" customWidth="1"/>
    <col min="6661" max="6661" width="18" style="131" bestFit="1" customWidth="1"/>
    <col min="6662" max="6662" width="12.140625" style="131" customWidth="1"/>
    <col min="6663" max="6663" width="17.28515625" style="131" customWidth="1"/>
    <col min="6664" max="6664" width="12.85546875" style="131" customWidth="1"/>
    <col min="6665" max="6665" width="17.28515625" style="131" customWidth="1"/>
    <col min="6666" max="6666" width="13" style="131" customWidth="1"/>
    <col min="6667" max="6667" width="11.5703125" style="131" customWidth="1"/>
    <col min="6668" max="6912" width="9.140625" style="131"/>
    <col min="6913" max="6913" width="9" style="131" customWidth="1"/>
    <col min="6914" max="6914" width="22.5703125" style="131" customWidth="1"/>
    <col min="6915" max="6915" width="27.7109375" style="131" customWidth="1"/>
    <col min="6916" max="6916" width="18.140625" style="131" customWidth="1"/>
    <col min="6917" max="6917" width="18" style="131" bestFit="1" customWidth="1"/>
    <col min="6918" max="6918" width="12.140625" style="131" customWidth="1"/>
    <col min="6919" max="6919" width="17.28515625" style="131" customWidth="1"/>
    <col min="6920" max="6920" width="12.85546875" style="131" customWidth="1"/>
    <col min="6921" max="6921" width="17.28515625" style="131" customWidth="1"/>
    <col min="6922" max="6922" width="13" style="131" customWidth="1"/>
    <col min="6923" max="6923" width="11.5703125" style="131" customWidth="1"/>
    <col min="6924" max="7168" width="9.140625" style="131"/>
    <col min="7169" max="7169" width="9" style="131" customWidth="1"/>
    <col min="7170" max="7170" width="22.5703125" style="131" customWidth="1"/>
    <col min="7171" max="7171" width="27.7109375" style="131" customWidth="1"/>
    <col min="7172" max="7172" width="18.140625" style="131" customWidth="1"/>
    <col min="7173" max="7173" width="18" style="131" bestFit="1" customWidth="1"/>
    <col min="7174" max="7174" width="12.140625" style="131" customWidth="1"/>
    <col min="7175" max="7175" width="17.28515625" style="131" customWidth="1"/>
    <col min="7176" max="7176" width="12.85546875" style="131" customWidth="1"/>
    <col min="7177" max="7177" width="17.28515625" style="131" customWidth="1"/>
    <col min="7178" max="7178" width="13" style="131" customWidth="1"/>
    <col min="7179" max="7179" width="11.5703125" style="131" customWidth="1"/>
    <col min="7180" max="7424" width="9.140625" style="131"/>
    <col min="7425" max="7425" width="9" style="131" customWidth="1"/>
    <col min="7426" max="7426" width="22.5703125" style="131" customWidth="1"/>
    <col min="7427" max="7427" width="27.7109375" style="131" customWidth="1"/>
    <col min="7428" max="7428" width="18.140625" style="131" customWidth="1"/>
    <col min="7429" max="7429" width="18" style="131" bestFit="1" customWidth="1"/>
    <col min="7430" max="7430" width="12.140625" style="131" customWidth="1"/>
    <col min="7431" max="7431" width="17.28515625" style="131" customWidth="1"/>
    <col min="7432" max="7432" width="12.85546875" style="131" customWidth="1"/>
    <col min="7433" max="7433" width="17.28515625" style="131" customWidth="1"/>
    <col min="7434" max="7434" width="13" style="131" customWidth="1"/>
    <col min="7435" max="7435" width="11.5703125" style="131" customWidth="1"/>
    <col min="7436" max="7680" width="9.140625" style="131"/>
    <col min="7681" max="7681" width="9" style="131" customWidth="1"/>
    <col min="7682" max="7682" width="22.5703125" style="131" customWidth="1"/>
    <col min="7683" max="7683" width="27.7109375" style="131" customWidth="1"/>
    <col min="7684" max="7684" width="18.140625" style="131" customWidth="1"/>
    <col min="7685" max="7685" width="18" style="131" bestFit="1" customWidth="1"/>
    <col min="7686" max="7686" width="12.140625" style="131" customWidth="1"/>
    <col min="7687" max="7687" width="17.28515625" style="131" customWidth="1"/>
    <col min="7688" max="7688" width="12.85546875" style="131" customWidth="1"/>
    <col min="7689" max="7689" width="17.28515625" style="131" customWidth="1"/>
    <col min="7690" max="7690" width="13" style="131" customWidth="1"/>
    <col min="7691" max="7691" width="11.5703125" style="131" customWidth="1"/>
    <col min="7692" max="7936" width="9.140625" style="131"/>
    <col min="7937" max="7937" width="9" style="131" customWidth="1"/>
    <col min="7938" max="7938" width="22.5703125" style="131" customWidth="1"/>
    <col min="7939" max="7939" width="27.7109375" style="131" customWidth="1"/>
    <col min="7940" max="7940" width="18.140625" style="131" customWidth="1"/>
    <col min="7941" max="7941" width="18" style="131" bestFit="1" customWidth="1"/>
    <col min="7942" max="7942" width="12.140625" style="131" customWidth="1"/>
    <col min="7943" max="7943" width="17.28515625" style="131" customWidth="1"/>
    <col min="7944" max="7944" width="12.85546875" style="131" customWidth="1"/>
    <col min="7945" max="7945" width="17.28515625" style="131" customWidth="1"/>
    <col min="7946" max="7946" width="13" style="131" customWidth="1"/>
    <col min="7947" max="7947" width="11.5703125" style="131" customWidth="1"/>
    <col min="7948" max="8192" width="9.140625" style="131"/>
    <col min="8193" max="8193" width="9" style="131" customWidth="1"/>
    <col min="8194" max="8194" width="22.5703125" style="131" customWidth="1"/>
    <col min="8195" max="8195" width="27.7109375" style="131" customWidth="1"/>
    <col min="8196" max="8196" width="18.140625" style="131" customWidth="1"/>
    <col min="8197" max="8197" width="18" style="131" bestFit="1" customWidth="1"/>
    <col min="8198" max="8198" width="12.140625" style="131" customWidth="1"/>
    <col min="8199" max="8199" width="17.28515625" style="131" customWidth="1"/>
    <col min="8200" max="8200" width="12.85546875" style="131" customWidth="1"/>
    <col min="8201" max="8201" width="17.28515625" style="131" customWidth="1"/>
    <col min="8202" max="8202" width="13" style="131" customWidth="1"/>
    <col min="8203" max="8203" width="11.5703125" style="131" customWidth="1"/>
    <col min="8204" max="8448" width="9.140625" style="131"/>
    <col min="8449" max="8449" width="9" style="131" customWidth="1"/>
    <col min="8450" max="8450" width="22.5703125" style="131" customWidth="1"/>
    <col min="8451" max="8451" width="27.7109375" style="131" customWidth="1"/>
    <col min="8452" max="8452" width="18.140625" style="131" customWidth="1"/>
    <col min="8453" max="8453" width="18" style="131" bestFit="1" customWidth="1"/>
    <col min="8454" max="8454" width="12.140625" style="131" customWidth="1"/>
    <col min="8455" max="8455" width="17.28515625" style="131" customWidth="1"/>
    <col min="8456" max="8456" width="12.85546875" style="131" customWidth="1"/>
    <col min="8457" max="8457" width="17.28515625" style="131" customWidth="1"/>
    <col min="8458" max="8458" width="13" style="131" customWidth="1"/>
    <col min="8459" max="8459" width="11.5703125" style="131" customWidth="1"/>
    <col min="8460" max="8704" width="9.140625" style="131"/>
    <col min="8705" max="8705" width="9" style="131" customWidth="1"/>
    <col min="8706" max="8706" width="22.5703125" style="131" customWidth="1"/>
    <col min="8707" max="8707" width="27.7109375" style="131" customWidth="1"/>
    <col min="8708" max="8708" width="18.140625" style="131" customWidth="1"/>
    <col min="8709" max="8709" width="18" style="131" bestFit="1" customWidth="1"/>
    <col min="8710" max="8710" width="12.140625" style="131" customWidth="1"/>
    <col min="8711" max="8711" width="17.28515625" style="131" customWidth="1"/>
    <col min="8712" max="8712" width="12.85546875" style="131" customWidth="1"/>
    <col min="8713" max="8713" width="17.28515625" style="131" customWidth="1"/>
    <col min="8714" max="8714" width="13" style="131" customWidth="1"/>
    <col min="8715" max="8715" width="11.5703125" style="131" customWidth="1"/>
    <col min="8716" max="8960" width="9.140625" style="131"/>
    <col min="8961" max="8961" width="9" style="131" customWidth="1"/>
    <col min="8962" max="8962" width="22.5703125" style="131" customWidth="1"/>
    <col min="8963" max="8963" width="27.7109375" style="131" customWidth="1"/>
    <col min="8964" max="8964" width="18.140625" style="131" customWidth="1"/>
    <col min="8965" max="8965" width="18" style="131" bestFit="1" customWidth="1"/>
    <col min="8966" max="8966" width="12.140625" style="131" customWidth="1"/>
    <col min="8967" max="8967" width="17.28515625" style="131" customWidth="1"/>
    <col min="8968" max="8968" width="12.85546875" style="131" customWidth="1"/>
    <col min="8969" max="8969" width="17.28515625" style="131" customWidth="1"/>
    <col min="8970" max="8970" width="13" style="131" customWidth="1"/>
    <col min="8971" max="8971" width="11.5703125" style="131" customWidth="1"/>
    <col min="8972" max="9216" width="9.140625" style="131"/>
    <col min="9217" max="9217" width="9" style="131" customWidth="1"/>
    <col min="9218" max="9218" width="22.5703125" style="131" customWidth="1"/>
    <col min="9219" max="9219" width="27.7109375" style="131" customWidth="1"/>
    <col min="9220" max="9220" width="18.140625" style="131" customWidth="1"/>
    <col min="9221" max="9221" width="18" style="131" bestFit="1" customWidth="1"/>
    <col min="9222" max="9222" width="12.140625" style="131" customWidth="1"/>
    <col min="9223" max="9223" width="17.28515625" style="131" customWidth="1"/>
    <col min="9224" max="9224" width="12.85546875" style="131" customWidth="1"/>
    <col min="9225" max="9225" width="17.28515625" style="131" customWidth="1"/>
    <col min="9226" max="9226" width="13" style="131" customWidth="1"/>
    <col min="9227" max="9227" width="11.5703125" style="131" customWidth="1"/>
    <col min="9228" max="9472" width="9.140625" style="131"/>
    <col min="9473" max="9473" width="9" style="131" customWidth="1"/>
    <col min="9474" max="9474" width="22.5703125" style="131" customWidth="1"/>
    <col min="9475" max="9475" width="27.7109375" style="131" customWidth="1"/>
    <col min="9476" max="9476" width="18.140625" style="131" customWidth="1"/>
    <col min="9477" max="9477" width="18" style="131" bestFit="1" customWidth="1"/>
    <col min="9478" max="9478" width="12.140625" style="131" customWidth="1"/>
    <col min="9479" max="9479" width="17.28515625" style="131" customWidth="1"/>
    <col min="9480" max="9480" width="12.85546875" style="131" customWidth="1"/>
    <col min="9481" max="9481" width="17.28515625" style="131" customWidth="1"/>
    <col min="9482" max="9482" width="13" style="131" customWidth="1"/>
    <col min="9483" max="9483" width="11.5703125" style="131" customWidth="1"/>
    <col min="9484" max="9728" width="9.140625" style="131"/>
    <col min="9729" max="9729" width="9" style="131" customWidth="1"/>
    <col min="9730" max="9730" width="22.5703125" style="131" customWidth="1"/>
    <col min="9731" max="9731" width="27.7109375" style="131" customWidth="1"/>
    <col min="9732" max="9732" width="18.140625" style="131" customWidth="1"/>
    <col min="9733" max="9733" width="18" style="131" bestFit="1" customWidth="1"/>
    <col min="9734" max="9734" width="12.140625" style="131" customWidth="1"/>
    <col min="9735" max="9735" width="17.28515625" style="131" customWidth="1"/>
    <col min="9736" max="9736" width="12.85546875" style="131" customWidth="1"/>
    <col min="9737" max="9737" width="17.28515625" style="131" customWidth="1"/>
    <col min="9738" max="9738" width="13" style="131" customWidth="1"/>
    <col min="9739" max="9739" width="11.5703125" style="131" customWidth="1"/>
    <col min="9740" max="9984" width="9.140625" style="131"/>
    <col min="9985" max="9985" width="9" style="131" customWidth="1"/>
    <col min="9986" max="9986" width="22.5703125" style="131" customWidth="1"/>
    <col min="9987" max="9987" width="27.7109375" style="131" customWidth="1"/>
    <col min="9988" max="9988" width="18.140625" style="131" customWidth="1"/>
    <col min="9989" max="9989" width="18" style="131" bestFit="1" customWidth="1"/>
    <col min="9990" max="9990" width="12.140625" style="131" customWidth="1"/>
    <col min="9991" max="9991" width="17.28515625" style="131" customWidth="1"/>
    <col min="9992" max="9992" width="12.85546875" style="131" customWidth="1"/>
    <col min="9993" max="9993" width="17.28515625" style="131" customWidth="1"/>
    <col min="9994" max="9994" width="13" style="131" customWidth="1"/>
    <col min="9995" max="9995" width="11.5703125" style="131" customWidth="1"/>
    <col min="9996" max="10240" width="9.140625" style="131"/>
    <col min="10241" max="10241" width="9" style="131" customWidth="1"/>
    <col min="10242" max="10242" width="22.5703125" style="131" customWidth="1"/>
    <col min="10243" max="10243" width="27.7109375" style="131" customWidth="1"/>
    <col min="10244" max="10244" width="18.140625" style="131" customWidth="1"/>
    <col min="10245" max="10245" width="18" style="131" bestFit="1" customWidth="1"/>
    <col min="10246" max="10246" width="12.140625" style="131" customWidth="1"/>
    <col min="10247" max="10247" width="17.28515625" style="131" customWidth="1"/>
    <col min="10248" max="10248" width="12.85546875" style="131" customWidth="1"/>
    <col min="10249" max="10249" width="17.28515625" style="131" customWidth="1"/>
    <col min="10250" max="10250" width="13" style="131" customWidth="1"/>
    <col min="10251" max="10251" width="11.5703125" style="131" customWidth="1"/>
    <col min="10252" max="10496" width="9.140625" style="131"/>
    <col min="10497" max="10497" width="9" style="131" customWidth="1"/>
    <col min="10498" max="10498" width="22.5703125" style="131" customWidth="1"/>
    <col min="10499" max="10499" width="27.7109375" style="131" customWidth="1"/>
    <col min="10500" max="10500" width="18.140625" style="131" customWidth="1"/>
    <col min="10501" max="10501" width="18" style="131" bestFit="1" customWidth="1"/>
    <col min="10502" max="10502" width="12.140625" style="131" customWidth="1"/>
    <col min="10503" max="10503" width="17.28515625" style="131" customWidth="1"/>
    <col min="10504" max="10504" width="12.85546875" style="131" customWidth="1"/>
    <col min="10505" max="10505" width="17.28515625" style="131" customWidth="1"/>
    <col min="10506" max="10506" width="13" style="131" customWidth="1"/>
    <col min="10507" max="10507" width="11.5703125" style="131" customWidth="1"/>
    <col min="10508" max="10752" width="9.140625" style="131"/>
    <col min="10753" max="10753" width="9" style="131" customWidth="1"/>
    <col min="10754" max="10754" width="22.5703125" style="131" customWidth="1"/>
    <col min="10755" max="10755" width="27.7109375" style="131" customWidth="1"/>
    <col min="10756" max="10756" width="18.140625" style="131" customWidth="1"/>
    <col min="10757" max="10757" width="18" style="131" bestFit="1" customWidth="1"/>
    <col min="10758" max="10758" width="12.140625" style="131" customWidth="1"/>
    <col min="10759" max="10759" width="17.28515625" style="131" customWidth="1"/>
    <col min="10760" max="10760" width="12.85546875" style="131" customWidth="1"/>
    <col min="10761" max="10761" width="17.28515625" style="131" customWidth="1"/>
    <col min="10762" max="10762" width="13" style="131" customWidth="1"/>
    <col min="10763" max="10763" width="11.5703125" style="131" customWidth="1"/>
    <col min="10764" max="11008" width="9.140625" style="131"/>
    <col min="11009" max="11009" width="9" style="131" customWidth="1"/>
    <col min="11010" max="11010" width="22.5703125" style="131" customWidth="1"/>
    <col min="11011" max="11011" width="27.7109375" style="131" customWidth="1"/>
    <col min="11012" max="11012" width="18.140625" style="131" customWidth="1"/>
    <col min="11013" max="11013" width="18" style="131" bestFit="1" customWidth="1"/>
    <col min="11014" max="11014" width="12.140625" style="131" customWidth="1"/>
    <col min="11015" max="11015" width="17.28515625" style="131" customWidth="1"/>
    <col min="11016" max="11016" width="12.85546875" style="131" customWidth="1"/>
    <col min="11017" max="11017" width="17.28515625" style="131" customWidth="1"/>
    <col min="11018" max="11018" width="13" style="131" customWidth="1"/>
    <col min="11019" max="11019" width="11.5703125" style="131" customWidth="1"/>
    <col min="11020" max="11264" width="9.140625" style="131"/>
    <col min="11265" max="11265" width="9" style="131" customWidth="1"/>
    <col min="11266" max="11266" width="22.5703125" style="131" customWidth="1"/>
    <col min="11267" max="11267" width="27.7109375" style="131" customWidth="1"/>
    <col min="11268" max="11268" width="18.140625" style="131" customWidth="1"/>
    <col min="11269" max="11269" width="18" style="131" bestFit="1" customWidth="1"/>
    <col min="11270" max="11270" width="12.140625" style="131" customWidth="1"/>
    <col min="11271" max="11271" width="17.28515625" style="131" customWidth="1"/>
    <col min="11272" max="11272" width="12.85546875" style="131" customWidth="1"/>
    <col min="11273" max="11273" width="17.28515625" style="131" customWidth="1"/>
    <col min="11274" max="11274" width="13" style="131" customWidth="1"/>
    <col min="11275" max="11275" width="11.5703125" style="131" customWidth="1"/>
    <col min="11276" max="11520" width="9.140625" style="131"/>
    <col min="11521" max="11521" width="9" style="131" customWidth="1"/>
    <col min="11522" max="11522" width="22.5703125" style="131" customWidth="1"/>
    <col min="11523" max="11523" width="27.7109375" style="131" customWidth="1"/>
    <col min="11524" max="11524" width="18.140625" style="131" customWidth="1"/>
    <col min="11525" max="11525" width="18" style="131" bestFit="1" customWidth="1"/>
    <col min="11526" max="11526" width="12.140625" style="131" customWidth="1"/>
    <col min="11527" max="11527" width="17.28515625" style="131" customWidth="1"/>
    <col min="11528" max="11528" width="12.85546875" style="131" customWidth="1"/>
    <col min="11529" max="11529" width="17.28515625" style="131" customWidth="1"/>
    <col min="11530" max="11530" width="13" style="131" customWidth="1"/>
    <col min="11531" max="11531" width="11.5703125" style="131" customWidth="1"/>
    <col min="11532" max="11776" width="9.140625" style="131"/>
    <col min="11777" max="11777" width="9" style="131" customWidth="1"/>
    <col min="11778" max="11778" width="22.5703125" style="131" customWidth="1"/>
    <col min="11779" max="11779" width="27.7109375" style="131" customWidth="1"/>
    <col min="11780" max="11780" width="18.140625" style="131" customWidth="1"/>
    <col min="11781" max="11781" width="18" style="131" bestFit="1" customWidth="1"/>
    <col min="11782" max="11782" width="12.140625" style="131" customWidth="1"/>
    <col min="11783" max="11783" width="17.28515625" style="131" customWidth="1"/>
    <col min="11784" max="11784" width="12.85546875" style="131" customWidth="1"/>
    <col min="11785" max="11785" width="17.28515625" style="131" customWidth="1"/>
    <col min="11786" max="11786" width="13" style="131" customWidth="1"/>
    <col min="11787" max="11787" width="11.5703125" style="131" customWidth="1"/>
    <col min="11788" max="12032" width="9.140625" style="131"/>
    <col min="12033" max="12033" width="9" style="131" customWidth="1"/>
    <col min="12034" max="12034" width="22.5703125" style="131" customWidth="1"/>
    <col min="12035" max="12035" width="27.7109375" style="131" customWidth="1"/>
    <col min="12036" max="12036" width="18.140625" style="131" customWidth="1"/>
    <col min="12037" max="12037" width="18" style="131" bestFit="1" customWidth="1"/>
    <col min="12038" max="12038" width="12.140625" style="131" customWidth="1"/>
    <col min="12039" max="12039" width="17.28515625" style="131" customWidth="1"/>
    <col min="12040" max="12040" width="12.85546875" style="131" customWidth="1"/>
    <col min="12041" max="12041" width="17.28515625" style="131" customWidth="1"/>
    <col min="12042" max="12042" width="13" style="131" customWidth="1"/>
    <col min="12043" max="12043" width="11.5703125" style="131" customWidth="1"/>
    <col min="12044" max="12288" width="9.140625" style="131"/>
    <col min="12289" max="12289" width="9" style="131" customWidth="1"/>
    <col min="12290" max="12290" width="22.5703125" style="131" customWidth="1"/>
    <col min="12291" max="12291" width="27.7109375" style="131" customWidth="1"/>
    <col min="12292" max="12292" width="18.140625" style="131" customWidth="1"/>
    <col min="12293" max="12293" width="18" style="131" bestFit="1" customWidth="1"/>
    <col min="12294" max="12294" width="12.140625" style="131" customWidth="1"/>
    <col min="12295" max="12295" width="17.28515625" style="131" customWidth="1"/>
    <col min="12296" max="12296" width="12.85546875" style="131" customWidth="1"/>
    <col min="12297" max="12297" width="17.28515625" style="131" customWidth="1"/>
    <col min="12298" max="12298" width="13" style="131" customWidth="1"/>
    <col min="12299" max="12299" width="11.5703125" style="131" customWidth="1"/>
    <col min="12300" max="12544" width="9.140625" style="131"/>
    <col min="12545" max="12545" width="9" style="131" customWidth="1"/>
    <col min="12546" max="12546" width="22.5703125" style="131" customWidth="1"/>
    <col min="12547" max="12547" width="27.7109375" style="131" customWidth="1"/>
    <col min="12548" max="12548" width="18.140625" style="131" customWidth="1"/>
    <col min="12549" max="12549" width="18" style="131" bestFit="1" customWidth="1"/>
    <col min="12550" max="12550" width="12.140625" style="131" customWidth="1"/>
    <col min="12551" max="12551" width="17.28515625" style="131" customWidth="1"/>
    <col min="12552" max="12552" width="12.85546875" style="131" customWidth="1"/>
    <col min="12553" max="12553" width="17.28515625" style="131" customWidth="1"/>
    <col min="12554" max="12554" width="13" style="131" customWidth="1"/>
    <col min="12555" max="12555" width="11.5703125" style="131" customWidth="1"/>
    <col min="12556" max="12800" width="9.140625" style="131"/>
    <col min="12801" max="12801" width="9" style="131" customWidth="1"/>
    <col min="12802" max="12802" width="22.5703125" style="131" customWidth="1"/>
    <col min="12803" max="12803" width="27.7109375" style="131" customWidth="1"/>
    <col min="12804" max="12804" width="18.140625" style="131" customWidth="1"/>
    <col min="12805" max="12805" width="18" style="131" bestFit="1" customWidth="1"/>
    <col min="12806" max="12806" width="12.140625" style="131" customWidth="1"/>
    <col min="12807" max="12807" width="17.28515625" style="131" customWidth="1"/>
    <col min="12808" max="12808" width="12.85546875" style="131" customWidth="1"/>
    <col min="12809" max="12809" width="17.28515625" style="131" customWidth="1"/>
    <col min="12810" max="12810" width="13" style="131" customWidth="1"/>
    <col min="12811" max="12811" width="11.5703125" style="131" customWidth="1"/>
    <col min="12812" max="13056" width="9.140625" style="131"/>
    <col min="13057" max="13057" width="9" style="131" customWidth="1"/>
    <col min="13058" max="13058" width="22.5703125" style="131" customWidth="1"/>
    <col min="13059" max="13059" width="27.7109375" style="131" customWidth="1"/>
    <col min="13060" max="13060" width="18.140625" style="131" customWidth="1"/>
    <col min="13061" max="13061" width="18" style="131" bestFit="1" customWidth="1"/>
    <col min="13062" max="13062" width="12.140625" style="131" customWidth="1"/>
    <col min="13063" max="13063" width="17.28515625" style="131" customWidth="1"/>
    <col min="13064" max="13064" width="12.85546875" style="131" customWidth="1"/>
    <col min="13065" max="13065" width="17.28515625" style="131" customWidth="1"/>
    <col min="13066" max="13066" width="13" style="131" customWidth="1"/>
    <col min="13067" max="13067" width="11.5703125" style="131" customWidth="1"/>
    <col min="13068" max="13312" width="9.140625" style="131"/>
    <col min="13313" max="13313" width="9" style="131" customWidth="1"/>
    <col min="13314" max="13314" width="22.5703125" style="131" customWidth="1"/>
    <col min="13315" max="13315" width="27.7109375" style="131" customWidth="1"/>
    <col min="13316" max="13316" width="18.140625" style="131" customWidth="1"/>
    <col min="13317" max="13317" width="18" style="131" bestFit="1" customWidth="1"/>
    <col min="13318" max="13318" width="12.140625" style="131" customWidth="1"/>
    <col min="13319" max="13319" width="17.28515625" style="131" customWidth="1"/>
    <col min="13320" max="13320" width="12.85546875" style="131" customWidth="1"/>
    <col min="13321" max="13321" width="17.28515625" style="131" customWidth="1"/>
    <col min="13322" max="13322" width="13" style="131" customWidth="1"/>
    <col min="13323" max="13323" width="11.5703125" style="131" customWidth="1"/>
    <col min="13324" max="13568" width="9.140625" style="131"/>
    <col min="13569" max="13569" width="9" style="131" customWidth="1"/>
    <col min="13570" max="13570" width="22.5703125" style="131" customWidth="1"/>
    <col min="13571" max="13571" width="27.7109375" style="131" customWidth="1"/>
    <col min="13572" max="13572" width="18.140625" style="131" customWidth="1"/>
    <col min="13573" max="13573" width="18" style="131" bestFit="1" customWidth="1"/>
    <col min="13574" max="13574" width="12.140625" style="131" customWidth="1"/>
    <col min="13575" max="13575" width="17.28515625" style="131" customWidth="1"/>
    <col min="13576" max="13576" width="12.85546875" style="131" customWidth="1"/>
    <col min="13577" max="13577" width="17.28515625" style="131" customWidth="1"/>
    <col min="13578" max="13578" width="13" style="131" customWidth="1"/>
    <col min="13579" max="13579" width="11.5703125" style="131" customWidth="1"/>
    <col min="13580" max="13824" width="9.140625" style="131"/>
    <col min="13825" max="13825" width="9" style="131" customWidth="1"/>
    <col min="13826" max="13826" width="22.5703125" style="131" customWidth="1"/>
    <col min="13827" max="13827" width="27.7109375" style="131" customWidth="1"/>
    <col min="13828" max="13828" width="18.140625" style="131" customWidth="1"/>
    <col min="13829" max="13829" width="18" style="131" bestFit="1" customWidth="1"/>
    <col min="13830" max="13830" width="12.140625" style="131" customWidth="1"/>
    <col min="13831" max="13831" width="17.28515625" style="131" customWidth="1"/>
    <col min="13832" max="13832" width="12.85546875" style="131" customWidth="1"/>
    <col min="13833" max="13833" width="17.28515625" style="131" customWidth="1"/>
    <col min="13834" max="13834" width="13" style="131" customWidth="1"/>
    <col min="13835" max="13835" width="11.5703125" style="131" customWidth="1"/>
    <col min="13836" max="14080" width="9.140625" style="131"/>
    <col min="14081" max="14081" width="9" style="131" customWidth="1"/>
    <col min="14082" max="14082" width="22.5703125" style="131" customWidth="1"/>
    <col min="14083" max="14083" width="27.7109375" style="131" customWidth="1"/>
    <col min="14084" max="14084" width="18.140625" style="131" customWidth="1"/>
    <col min="14085" max="14085" width="18" style="131" bestFit="1" customWidth="1"/>
    <col min="14086" max="14086" width="12.140625" style="131" customWidth="1"/>
    <col min="14087" max="14087" width="17.28515625" style="131" customWidth="1"/>
    <col min="14088" max="14088" width="12.85546875" style="131" customWidth="1"/>
    <col min="14089" max="14089" width="17.28515625" style="131" customWidth="1"/>
    <col min="14090" max="14090" width="13" style="131" customWidth="1"/>
    <col min="14091" max="14091" width="11.5703125" style="131" customWidth="1"/>
    <col min="14092" max="14336" width="9.140625" style="131"/>
    <col min="14337" max="14337" width="9" style="131" customWidth="1"/>
    <col min="14338" max="14338" width="22.5703125" style="131" customWidth="1"/>
    <col min="14339" max="14339" width="27.7109375" style="131" customWidth="1"/>
    <col min="14340" max="14340" width="18.140625" style="131" customWidth="1"/>
    <col min="14341" max="14341" width="18" style="131" bestFit="1" customWidth="1"/>
    <col min="14342" max="14342" width="12.140625" style="131" customWidth="1"/>
    <col min="14343" max="14343" width="17.28515625" style="131" customWidth="1"/>
    <col min="14344" max="14344" width="12.85546875" style="131" customWidth="1"/>
    <col min="14345" max="14345" width="17.28515625" style="131" customWidth="1"/>
    <col min="14346" max="14346" width="13" style="131" customWidth="1"/>
    <col min="14347" max="14347" width="11.5703125" style="131" customWidth="1"/>
    <col min="14348" max="14592" width="9.140625" style="131"/>
    <col min="14593" max="14593" width="9" style="131" customWidth="1"/>
    <col min="14594" max="14594" width="22.5703125" style="131" customWidth="1"/>
    <col min="14595" max="14595" width="27.7109375" style="131" customWidth="1"/>
    <col min="14596" max="14596" width="18.140625" style="131" customWidth="1"/>
    <col min="14597" max="14597" width="18" style="131" bestFit="1" customWidth="1"/>
    <col min="14598" max="14598" width="12.140625" style="131" customWidth="1"/>
    <col min="14599" max="14599" width="17.28515625" style="131" customWidth="1"/>
    <col min="14600" max="14600" width="12.85546875" style="131" customWidth="1"/>
    <col min="14601" max="14601" width="17.28515625" style="131" customWidth="1"/>
    <col min="14602" max="14602" width="13" style="131" customWidth="1"/>
    <col min="14603" max="14603" width="11.5703125" style="131" customWidth="1"/>
    <col min="14604" max="14848" width="9.140625" style="131"/>
    <col min="14849" max="14849" width="9" style="131" customWidth="1"/>
    <col min="14850" max="14850" width="22.5703125" style="131" customWidth="1"/>
    <col min="14851" max="14851" width="27.7109375" style="131" customWidth="1"/>
    <col min="14852" max="14852" width="18.140625" style="131" customWidth="1"/>
    <col min="14853" max="14853" width="18" style="131" bestFit="1" customWidth="1"/>
    <col min="14854" max="14854" width="12.140625" style="131" customWidth="1"/>
    <col min="14855" max="14855" width="17.28515625" style="131" customWidth="1"/>
    <col min="14856" max="14856" width="12.85546875" style="131" customWidth="1"/>
    <col min="14857" max="14857" width="17.28515625" style="131" customWidth="1"/>
    <col min="14858" max="14858" width="13" style="131" customWidth="1"/>
    <col min="14859" max="14859" width="11.5703125" style="131" customWidth="1"/>
    <col min="14860" max="15104" width="9.140625" style="131"/>
    <col min="15105" max="15105" width="9" style="131" customWidth="1"/>
    <col min="15106" max="15106" width="22.5703125" style="131" customWidth="1"/>
    <col min="15107" max="15107" width="27.7109375" style="131" customWidth="1"/>
    <col min="15108" max="15108" width="18.140625" style="131" customWidth="1"/>
    <col min="15109" max="15109" width="18" style="131" bestFit="1" customWidth="1"/>
    <col min="15110" max="15110" width="12.140625" style="131" customWidth="1"/>
    <col min="15111" max="15111" width="17.28515625" style="131" customWidth="1"/>
    <col min="15112" max="15112" width="12.85546875" style="131" customWidth="1"/>
    <col min="15113" max="15113" width="17.28515625" style="131" customWidth="1"/>
    <col min="15114" max="15114" width="13" style="131" customWidth="1"/>
    <col min="15115" max="15115" width="11.5703125" style="131" customWidth="1"/>
    <col min="15116" max="15360" width="9.140625" style="131"/>
    <col min="15361" max="15361" width="9" style="131" customWidth="1"/>
    <col min="15362" max="15362" width="22.5703125" style="131" customWidth="1"/>
    <col min="15363" max="15363" width="27.7109375" style="131" customWidth="1"/>
    <col min="15364" max="15364" width="18.140625" style="131" customWidth="1"/>
    <col min="15365" max="15365" width="18" style="131" bestFit="1" customWidth="1"/>
    <col min="15366" max="15366" width="12.140625" style="131" customWidth="1"/>
    <col min="15367" max="15367" width="17.28515625" style="131" customWidth="1"/>
    <col min="15368" max="15368" width="12.85546875" style="131" customWidth="1"/>
    <col min="15369" max="15369" width="17.28515625" style="131" customWidth="1"/>
    <col min="15370" max="15370" width="13" style="131" customWidth="1"/>
    <col min="15371" max="15371" width="11.5703125" style="131" customWidth="1"/>
    <col min="15372" max="15616" width="9.140625" style="131"/>
    <col min="15617" max="15617" width="9" style="131" customWidth="1"/>
    <col min="15618" max="15618" width="22.5703125" style="131" customWidth="1"/>
    <col min="15619" max="15619" width="27.7109375" style="131" customWidth="1"/>
    <col min="15620" max="15620" width="18.140625" style="131" customWidth="1"/>
    <col min="15621" max="15621" width="18" style="131" bestFit="1" customWidth="1"/>
    <col min="15622" max="15622" width="12.140625" style="131" customWidth="1"/>
    <col min="15623" max="15623" width="17.28515625" style="131" customWidth="1"/>
    <col min="15624" max="15624" width="12.85546875" style="131" customWidth="1"/>
    <col min="15625" max="15625" width="17.28515625" style="131" customWidth="1"/>
    <col min="15626" max="15626" width="13" style="131" customWidth="1"/>
    <col min="15627" max="15627" width="11.5703125" style="131" customWidth="1"/>
    <col min="15628" max="15872" width="9.140625" style="131"/>
    <col min="15873" max="15873" width="9" style="131" customWidth="1"/>
    <col min="15874" max="15874" width="22.5703125" style="131" customWidth="1"/>
    <col min="15875" max="15875" width="27.7109375" style="131" customWidth="1"/>
    <col min="15876" max="15876" width="18.140625" style="131" customWidth="1"/>
    <col min="15877" max="15877" width="18" style="131" bestFit="1" customWidth="1"/>
    <col min="15878" max="15878" width="12.140625" style="131" customWidth="1"/>
    <col min="15879" max="15879" width="17.28515625" style="131" customWidth="1"/>
    <col min="15880" max="15880" width="12.85546875" style="131" customWidth="1"/>
    <col min="15881" max="15881" width="17.28515625" style="131" customWidth="1"/>
    <col min="15882" max="15882" width="13" style="131" customWidth="1"/>
    <col min="15883" max="15883" width="11.5703125" style="131" customWidth="1"/>
    <col min="15884" max="16128" width="9.140625" style="131"/>
    <col min="16129" max="16129" width="9" style="131" customWidth="1"/>
    <col min="16130" max="16130" width="22.5703125" style="131" customWidth="1"/>
    <col min="16131" max="16131" width="27.7109375" style="131" customWidth="1"/>
    <col min="16132" max="16132" width="18.140625" style="131" customWidth="1"/>
    <col min="16133" max="16133" width="18" style="131" bestFit="1" customWidth="1"/>
    <col min="16134" max="16134" width="12.140625" style="131" customWidth="1"/>
    <col min="16135" max="16135" width="17.28515625" style="131" customWidth="1"/>
    <col min="16136" max="16136" width="12.85546875" style="131" customWidth="1"/>
    <col min="16137" max="16137" width="17.28515625" style="131" customWidth="1"/>
    <col min="16138" max="16138" width="13" style="131" customWidth="1"/>
    <col min="16139" max="16139" width="11.5703125" style="131" customWidth="1"/>
    <col min="16140" max="16384" width="9.140625" style="131"/>
  </cols>
  <sheetData>
    <row r="1" spans="1:22">
      <c r="A1" s="129" t="s">
        <v>158</v>
      </c>
      <c r="B1" s="130"/>
      <c r="C1" s="130"/>
      <c r="D1" s="130" t="s">
        <v>159</v>
      </c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</row>
    <row r="2" spans="1:22" ht="15" thickBot="1">
      <c r="A2" s="130"/>
      <c r="B2" s="132"/>
      <c r="C2" s="132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</row>
    <row r="3" spans="1:22" s="139" customFormat="1" ht="15.75">
      <c r="A3" s="133" t="s">
        <v>160</v>
      </c>
      <c r="B3" s="134"/>
      <c r="C3" s="134"/>
      <c r="D3" s="135"/>
      <c r="E3" s="136"/>
      <c r="F3" s="134"/>
      <c r="G3" s="134"/>
      <c r="H3" s="137"/>
      <c r="I3" s="138"/>
      <c r="J3" s="447" t="s">
        <v>3</v>
      </c>
      <c r="K3" s="448"/>
    </row>
    <row r="4" spans="1:22" ht="14.25" customHeight="1">
      <c r="A4" s="140"/>
      <c r="B4" s="141"/>
      <c r="C4" s="141"/>
      <c r="D4" s="141"/>
      <c r="E4" s="142"/>
      <c r="F4" s="142"/>
      <c r="G4" s="142"/>
      <c r="H4" s="142"/>
      <c r="I4" s="143"/>
      <c r="J4" s="449"/>
      <c r="K4" s="45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</row>
    <row r="5" spans="1:22" ht="14.25" customHeight="1">
      <c r="A5" s="144"/>
      <c r="B5" s="142"/>
      <c r="C5" s="145"/>
      <c r="D5" s="146" t="s">
        <v>1</v>
      </c>
      <c r="E5" s="145" t="s">
        <v>2</v>
      </c>
      <c r="F5" s="142"/>
      <c r="G5" s="142"/>
      <c r="H5" s="142"/>
      <c r="I5" s="147" t="s">
        <v>253</v>
      </c>
      <c r="J5" s="449"/>
      <c r="K5" s="45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</row>
    <row r="6" spans="1:22" ht="14.25" customHeight="1">
      <c r="A6" s="144"/>
      <c r="B6" s="142"/>
      <c r="C6" s="145" t="s">
        <v>161</v>
      </c>
      <c r="D6" s="148">
        <v>1016060</v>
      </c>
      <c r="E6" s="148" t="s">
        <v>240</v>
      </c>
      <c r="F6" s="142"/>
      <c r="G6" s="142"/>
      <c r="H6" s="142"/>
      <c r="I6" s="142"/>
      <c r="J6" s="449"/>
      <c r="K6" s="45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</row>
    <row r="7" spans="1:22" ht="14.25" customHeight="1" thickBot="1">
      <c r="A7" s="149"/>
      <c r="B7" s="150"/>
      <c r="C7" s="150"/>
      <c r="D7" s="150"/>
      <c r="E7" s="151"/>
      <c r="F7" s="150"/>
      <c r="G7" s="150"/>
      <c r="H7" s="150"/>
      <c r="I7" s="152"/>
      <c r="J7" s="451"/>
      <c r="K7" s="452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</row>
    <row r="8" spans="1:22" ht="12.75" customHeight="1" thickBot="1">
      <c r="A8" s="130"/>
      <c r="B8" s="130"/>
      <c r="C8" s="130"/>
      <c r="D8" s="153"/>
      <c r="E8" s="154"/>
      <c r="F8" s="155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</row>
    <row r="9" spans="1:22" ht="12.75" customHeight="1">
      <c r="A9" s="461" t="s">
        <v>4</v>
      </c>
      <c r="B9" s="461" t="s">
        <v>162</v>
      </c>
      <c r="C9" s="464" t="s">
        <v>5</v>
      </c>
      <c r="D9" s="467" t="s">
        <v>6</v>
      </c>
      <c r="E9" s="470" t="s">
        <v>241</v>
      </c>
      <c r="F9" s="453" t="s">
        <v>242</v>
      </c>
      <c r="G9" s="453"/>
      <c r="H9" s="454" t="s">
        <v>243</v>
      </c>
      <c r="I9" s="454"/>
      <c r="J9" s="455" t="s">
        <v>244</v>
      </c>
      <c r="K9" s="458" t="s">
        <v>245</v>
      </c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</row>
    <row r="10" spans="1:22" ht="29.25" customHeight="1">
      <c r="A10" s="462"/>
      <c r="B10" s="462"/>
      <c r="C10" s="465"/>
      <c r="D10" s="468"/>
      <c r="E10" s="471"/>
      <c r="F10" s="444" t="s">
        <v>7</v>
      </c>
      <c r="G10" s="444"/>
      <c r="H10" s="444" t="s">
        <v>7</v>
      </c>
      <c r="I10" s="444"/>
      <c r="J10" s="456"/>
      <c r="K10" s="459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</row>
    <row r="11" spans="1:22" ht="44.25" customHeight="1" thickBot="1">
      <c r="A11" s="463" t="s">
        <v>8</v>
      </c>
      <c r="B11" s="463" t="s">
        <v>8</v>
      </c>
      <c r="C11" s="466"/>
      <c r="D11" s="469"/>
      <c r="E11" s="472"/>
      <c r="F11" s="156" t="s">
        <v>9</v>
      </c>
      <c r="G11" s="156" t="s">
        <v>10</v>
      </c>
      <c r="H11" s="156" t="s">
        <v>9</v>
      </c>
      <c r="I11" s="156" t="s">
        <v>10</v>
      </c>
      <c r="J11" s="457"/>
      <c r="K11" s="46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</row>
    <row r="12" spans="1:22">
      <c r="A12" s="327">
        <v>1</v>
      </c>
      <c r="B12" s="328">
        <v>2</v>
      </c>
      <c r="C12" s="329">
        <v>3</v>
      </c>
      <c r="D12" s="328">
        <v>4</v>
      </c>
      <c r="E12" s="328">
        <v>5</v>
      </c>
      <c r="F12" s="329">
        <v>6</v>
      </c>
      <c r="G12" s="328">
        <v>7</v>
      </c>
      <c r="H12" s="328">
        <v>8</v>
      </c>
      <c r="I12" s="329">
        <v>9</v>
      </c>
      <c r="J12" s="328">
        <v>10</v>
      </c>
      <c r="K12" s="330">
        <v>11</v>
      </c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</row>
    <row r="13" spans="1:22">
      <c r="A13" s="157"/>
      <c r="B13" s="158"/>
      <c r="C13" s="159" t="s">
        <v>216</v>
      </c>
      <c r="D13" s="160"/>
      <c r="E13" s="160"/>
      <c r="F13" s="160"/>
      <c r="G13" s="160"/>
      <c r="H13" s="160"/>
      <c r="I13" s="160"/>
      <c r="J13" s="160"/>
      <c r="K13" s="161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</row>
    <row r="14" spans="1:22">
      <c r="A14" s="162"/>
      <c r="B14" s="163" t="s">
        <v>163</v>
      </c>
      <c r="C14" s="164" t="s">
        <v>11</v>
      </c>
      <c r="D14" s="165"/>
      <c r="E14" s="165"/>
      <c r="F14" s="166"/>
      <c r="G14" s="165"/>
      <c r="H14" s="165"/>
      <c r="I14" s="165"/>
      <c r="J14" s="166"/>
      <c r="K14" s="167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</row>
    <row r="15" spans="1:22">
      <c r="A15" s="162"/>
      <c r="B15" s="168">
        <v>7113000</v>
      </c>
      <c r="C15" s="164" t="s">
        <v>12</v>
      </c>
      <c r="D15" s="165"/>
      <c r="E15" s="165"/>
      <c r="F15" s="166"/>
      <c r="G15" s="165"/>
      <c r="H15" s="165"/>
      <c r="I15" s="165"/>
      <c r="J15" s="166"/>
      <c r="K15" s="167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</row>
    <row r="16" spans="1:22" ht="28.5">
      <c r="A16" s="162"/>
      <c r="B16" s="163"/>
      <c r="C16" s="164" t="s">
        <v>13</v>
      </c>
      <c r="D16" s="165"/>
      <c r="E16" s="165"/>
      <c r="F16" s="166"/>
      <c r="G16" s="165"/>
      <c r="H16" s="165"/>
      <c r="I16" s="165"/>
      <c r="J16" s="166"/>
      <c r="K16" s="167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</row>
    <row r="17" spans="1:22" ht="28.5">
      <c r="A17" s="162"/>
      <c r="B17" s="163"/>
      <c r="C17" s="164" t="s">
        <v>14</v>
      </c>
      <c r="D17" s="165"/>
      <c r="E17" s="165"/>
      <c r="F17" s="166"/>
      <c r="G17" s="165"/>
      <c r="H17" s="165"/>
      <c r="I17" s="165"/>
      <c r="J17" s="166"/>
      <c r="K17" s="167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</row>
    <row r="18" spans="1:22" ht="42.75">
      <c r="A18" s="162"/>
      <c r="B18" s="163"/>
      <c r="C18" s="164" t="s">
        <v>15</v>
      </c>
      <c r="D18" s="165"/>
      <c r="E18" s="165"/>
      <c r="F18" s="166"/>
      <c r="G18" s="165"/>
      <c r="H18" s="165"/>
      <c r="I18" s="165"/>
      <c r="J18" s="166"/>
      <c r="K18" s="167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</row>
    <row r="19" spans="1:22" ht="28.5">
      <c r="A19" s="162"/>
      <c r="B19" s="163"/>
      <c r="C19" s="164" t="s">
        <v>16</v>
      </c>
      <c r="D19" s="165"/>
      <c r="E19" s="165"/>
      <c r="F19" s="166"/>
      <c r="G19" s="165"/>
      <c r="H19" s="165"/>
      <c r="I19" s="165"/>
      <c r="J19" s="166"/>
      <c r="K19" s="167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</row>
    <row r="20" spans="1:22">
      <c r="A20" s="169"/>
      <c r="B20" s="170">
        <v>7115600</v>
      </c>
      <c r="C20" s="164" t="s">
        <v>17</v>
      </c>
      <c r="D20" s="166"/>
      <c r="E20" s="166">
        <v>0</v>
      </c>
      <c r="F20" s="166"/>
      <c r="G20" s="166">
        <v>0</v>
      </c>
      <c r="H20" s="166"/>
      <c r="I20" s="166">
        <v>50</v>
      </c>
      <c r="J20" s="166">
        <v>50</v>
      </c>
      <c r="K20" s="171">
        <v>50</v>
      </c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</row>
    <row r="21" spans="1:22" ht="12.75" customHeight="1">
      <c r="A21" s="130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</row>
    <row r="22" spans="1:22" ht="37.5" customHeight="1">
      <c r="A22" s="130"/>
      <c r="B22" s="130"/>
      <c r="C22" s="445" t="s">
        <v>164</v>
      </c>
      <c r="D22" s="172" t="s">
        <v>142</v>
      </c>
      <c r="E22" s="336" t="s">
        <v>165</v>
      </c>
      <c r="F22" s="337"/>
      <c r="G22" s="445" t="s">
        <v>166</v>
      </c>
      <c r="H22" s="172" t="s">
        <v>142</v>
      </c>
      <c r="I22" s="336" t="s">
        <v>167</v>
      </c>
      <c r="J22" s="34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</row>
    <row r="23" spans="1:22" ht="33" customHeight="1">
      <c r="A23" s="130"/>
      <c r="B23" s="130"/>
      <c r="C23" s="445"/>
      <c r="D23" s="254" t="s">
        <v>168</v>
      </c>
      <c r="E23" s="254"/>
      <c r="F23" s="335"/>
      <c r="G23" s="446"/>
      <c r="H23" s="254" t="s">
        <v>168</v>
      </c>
      <c r="I23" s="341"/>
      <c r="J23" s="34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</row>
    <row r="24" spans="1:22">
      <c r="A24" s="130"/>
      <c r="B24" s="130"/>
      <c r="C24" s="445"/>
      <c r="D24" s="254" t="s">
        <v>145</v>
      </c>
      <c r="E24" s="338" t="s">
        <v>252</v>
      </c>
      <c r="F24" s="335"/>
      <c r="G24" s="446"/>
      <c r="H24" s="254" t="s">
        <v>145</v>
      </c>
      <c r="I24" s="338" t="s">
        <v>252</v>
      </c>
      <c r="J24" s="339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</row>
    <row r="25" spans="1:22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</row>
    <row r="26" spans="1:22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</row>
    <row r="27" spans="1:22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</row>
    <row r="28" spans="1:22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</row>
    <row r="29" spans="1:22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</row>
    <row r="30" spans="1:22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</row>
    <row r="31" spans="1:22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</row>
    <row r="32" spans="1:22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</row>
    <row r="33" spans="1:22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</row>
    <row r="34" spans="1:22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</row>
    <row r="35" spans="1:22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</row>
    <row r="36" spans="1:22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</row>
    <row r="37" spans="1:22">
      <c r="A37" s="130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</row>
    <row r="38" spans="1:22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</row>
    <row r="39" spans="1:22">
      <c r="A39" s="130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</row>
    <row r="40" spans="1:22">
      <c r="A40" s="130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</row>
    <row r="41" spans="1:22">
      <c r="A41" s="130"/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</row>
    <row r="42" spans="1:22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</row>
    <row r="43" spans="1:22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</row>
    <row r="44" spans="1:22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</row>
    <row r="45" spans="1:22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</row>
    <row r="46" spans="1:22">
      <c r="A46" s="130"/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</row>
    <row r="47" spans="1:22">
      <c r="A47" s="130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</row>
    <row r="48" spans="1:22">
      <c r="A48" s="130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</row>
    <row r="49" spans="1:22">
      <c r="A49" s="130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</row>
    <row r="50" spans="1:22">
      <c r="A50" s="130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</row>
    <row r="51" spans="1:22">
      <c r="A51" s="130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</row>
    <row r="52" spans="1:22">
      <c r="A52" s="130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</row>
    <row r="53" spans="1:22">
      <c r="A53" s="130"/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</row>
    <row r="54" spans="1:22">
      <c r="A54" s="130"/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</row>
    <row r="55" spans="1:22">
      <c r="A55" s="130"/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</row>
    <row r="56" spans="1:22">
      <c r="A56" s="130"/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</row>
    <row r="57" spans="1:22">
      <c r="A57" s="130"/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</row>
    <row r="58" spans="1:22">
      <c r="A58" s="130"/>
      <c r="B58" s="130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</row>
    <row r="59" spans="1:22">
      <c r="A59" s="130"/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</row>
    <row r="60" spans="1:22">
      <c r="A60" s="130"/>
      <c r="B60" s="130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</row>
    <row r="61" spans="1:22">
      <c r="A61" s="130"/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</row>
    <row r="62" spans="1:22">
      <c r="A62" s="130"/>
      <c r="B62" s="130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</row>
    <row r="63" spans="1:22">
      <c r="A63" s="130"/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</row>
    <row r="64" spans="1:22">
      <c r="A64" s="130"/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</row>
    <row r="65" spans="1:22">
      <c r="A65" s="130"/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</row>
    <row r="66" spans="1:22">
      <c r="A66" s="130"/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</row>
    <row r="67" spans="1:22">
      <c r="A67" s="130"/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</row>
    <row r="68" spans="1:22">
      <c r="A68" s="130"/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</row>
    <row r="69" spans="1:22">
      <c r="A69" s="130"/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</row>
    <row r="70" spans="1:22">
      <c r="A70" s="130"/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</row>
    <row r="71" spans="1:22">
      <c r="A71" s="130"/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</row>
    <row r="72" spans="1:22">
      <c r="A72" s="130"/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</row>
    <row r="73" spans="1:22">
      <c r="A73" s="130"/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</row>
    <row r="74" spans="1:22">
      <c r="A74" s="130"/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</row>
    <row r="75" spans="1:22">
      <c r="A75" s="130"/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</row>
    <row r="76" spans="1:22">
      <c r="A76" s="130"/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</row>
    <row r="77" spans="1:22">
      <c r="A77" s="130"/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</row>
    <row r="78" spans="1:22">
      <c r="A78" s="130"/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</row>
    <row r="79" spans="1:22">
      <c r="A79" s="130"/>
      <c r="B79" s="130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</row>
    <row r="80" spans="1:22">
      <c r="A80" s="130"/>
      <c r="B80" s="130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</row>
    <row r="81" spans="1:22">
      <c r="A81" s="130"/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</row>
    <row r="82" spans="1:22">
      <c r="A82" s="130"/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</row>
    <row r="83" spans="1:22">
      <c r="A83" s="130"/>
      <c r="B83" s="130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</row>
    <row r="84" spans="1:22">
      <c r="A84" s="130"/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</row>
    <row r="85" spans="1:22">
      <c r="A85" s="130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</row>
    <row r="86" spans="1:22">
      <c r="A86" s="130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</row>
    <row r="87" spans="1:22">
      <c r="A87" s="130"/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</row>
    <row r="88" spans="1:22">
      <c r="A88" s="130"/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</row>
    <row r="89" spans="1:22">
      <c r="A89" s="130"/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</row>
    <row r="90" spans="1:22">
      <c r="A90" s="130"/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</row>
    <row r="91" spans="1:22">
      <c r="A91" s="130"/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</row>
    <row r="92" spans="1:22">
      <c r="A92" s="130"/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</row>
    <row r="93" spans="1:22">
      <c r="A93" s="130"/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</row>
    <row r="94" spans="1:22">
      <c r="A94" s="130"/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</row>
    <row r="95" spans="1:22">
      <c r="A95" s="130"/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</row>
    <row r="96" spans="1:22">
      <c r="A96" s="130"/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</row>
    <row r="97" spans="1:22">
      <c r="A97" s="130"/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</row>
    <row r="98" spans="1:22">
      <c r="A98" s="130"/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</row>
    <row r="99" spans="1:22">
      <c r="A99" s="130"/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</row>
    <row r="100" spans="1:22">
      <c r="A100" s="130"/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</row>
    <row r="101" spans="1:22">
      <c r="A101" s="130"/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</row>
    <row r="102" spans="1:22">
      <c r="A102" s="130"/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</row>
    <row r="103" spans="1:22">
      <c r="A103" s="130"/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</row>
    <row r="104" spans="1:22">
      <c r="A104" s="130"/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</row>
    <row r="105" spans="1:22">
      <c r="A105" s="130"/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</row>
    <row r="106" spans="1:22">
      <c r="A106" s="130"/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</row>
    <row r="107" spans="1:22">
      <c r="A107" s="130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</row>
    <row r="108" spans="1:22">
      <c r="A108" s="130"/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</row>
    <row r="109" spans="1:22">
      <c r="A109" s="130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</row>
    <row r="110" spans="1:22">
      <c r="A110" s="130"/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</row>
    <row r="111" spans="1:22">
      <c r="A111" s="130"/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</row>
    <row r="112" spans="1:22">
      <c r="A112" s="130"/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</row>
    <row r="113" spans="1:22">
      <c r="A113" s="130"/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</row>
    <row r="114" spans="1:22">
      <c r="A114" s="130"/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</row>
    <row r="115" spans="1:22">
      <c r="A115" s="130"/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</row>
    <row r="116" spans="1:22">
      <c r="A116" s="130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</row>
    <row r="117" spans="1:22">
      <c r="A117" s="130"/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</row>
    <row r="118" spans="1:22">
      <c r="A118" s="130"/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</row>
    <row r="119" spans="1:22">
      <c r="A119" s="130"/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</row>
    <row r="120" spans="1:22">
      <c r="A120" s="130"/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</row>
    <row r="121" spans="1:22">
      <c r="A121" s="130"/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</row>
    <row r="122" spans="1:22">
      <c r="A122" s="130"/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</row>
    <row r="123" spans="1:22">
      <c r="A123" s="130"/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</row>
  </sheetData>
  <mergeCells count="14">
    <mergeCell ref="A9:A11"/>
    <mergeCell ref="B9:B11"/>
    <mergeCell ref="C9:C11"/>
    <mergeCell ref="D9:D11"/>
    <mergeCell ref="E9:E11"/>
    <mergeCell ref="F10:G10"/>
    <mergeCell ref="H10:I10"/>
    <mergeCell ref="C22:C24"/>
    <mergeCell ref="G22:G24"/>
    <mergeCell ref="J3:K7"/>
    <mergeCell ref="F9:G9"/>
    <mergeCell ref="H9:I9"/>
    <mergeCell ref="J9:J11"/>
    <mergeCell ref="K9:K11"/>
  </mergeCells>
  <pageMargins left="0.2" right="0.2" top="0.25" bottom="0.25" header="0.3" footer="0.3"/>
  <pageSetup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V111"/>
  <sheetViews>
    <sheetView view="pageBreakPreview" topLeftCell="A13" zoomScaleNormal="100" zoomScaleSheetLayoutView="100" workbookViewId="0">
      <selection activeCell="H46" sqref="H46"/>
    </sheetView>
  </sheetViews>
  <sheetFormatPr defaultColWidth="7.85546875" defaultRowHeight="11.25"/>
  <cols>
    <col min="1" max="1" width="3.28515625" style="179" customWidth="1"/>
    <col min="2" max="2" width="2.7109375" style="179" customWidth="1"/>
    <col min="3" max="3" width="2.42578125" style="179" customWidth="1"/>
    <col min="4" max="4" width="2.5703125" style="179" customWidth="1"/>
    <col min="5" max="5" width="3" style="179" customWidth="1"/>
    <col min="6" max="6" width="44.7109375" style="179" customWidth="1"/>
    <col min="7" max="7" width="11" style="179" customWidth="1"/>
    <col min="8" max="8" width="14.7109375" style="179" customWidth="1"/>
    <col min="9" max="9" width="13.5703125" style="179" customWidth="1"/>
    <col min="10" max="10" width="14.5703125" style="179" customWidth="1"/>
    <col min="11" max="11" width="13.5703125" style="179" customWidth="1"/>
    <col min="12" max="12" width="13.28515625" style="179" customWidth="1"/>
    <col min="13" max="13" width="17.5703125" style="179" customWidth="1"/>
    <col min="14" max="14" width="14.140625" style="179" customWidth="1"/>
    <col min="15" max="15" width="17.28515625" style="179" customWidth="1"/>
    <col min="16" max="16" width="11.28515625" style="179" customWidth="1"/>
    <col min="17" max="256" width="7.85546875" style="179"/>
    <col min="257" max="257" width="3.28515625" style="179" customWidth="1"/>
    <col min="258" max="258" width="2.7109375" style="179" customWidth="1"/>
    <col min="259" max="259" width="2.42578125" style="179" customWidth="1"/>
    <col min="260" max="260" width="2.5703125" style="179" customWidth="1"/>
    <col min="261" max="261" width="3" style="179" customWidth="1"/>
    <col min="262" max="262" width="44.7109375" style="179" customWidth="1"/>
    <col min="263" max="263" width="11" style="179" customWidth="1"/>
    <col min="264" max="264" width="14.7109375" style="179" customWidth="1"/>
    <col min="265" max="265" width="13.5703125" style="179" customWidth="1"/>
    <col min="266" max="266" width="14.5703125" style="179" customWidth="1"/>
    <col min="267" max="267" width="13.5703125" style="179" customWidth="1"/>
    <col min="268" max="268" width="13.28515625" style="179" customWidth="1"/>
    <col min="269" max="269" width="17.5703125" style="179" customWidth="1"/>
    <col min="270" max="270" width="14.140625" style="179" customWidth="1"/>
    <col min="271" max="271" width="17.28515625" style="179" customWidth="1"/>
    <col min="272" max="272" width="11.28515625" style="179" customWidth="1"/>
    <col min="273" max="512" width="7.85546875" style="179"/>
    <col min="513" max="513" width="3.28515625" style="179" customWidth="1"/>
    <col min="514" max="514" width="2.7109375" style="179" customWidth="1"/>
    <col min="515" max="515" width="2.42578125" style="179" customWidth="1"/>
    <col min="516" max="516" width="2.5703125" style="179" customWidth="1"/>
    <col min="517" max="517" width="3" style="179" customWidth="1"/>
    <col min="518" max="518" width="44.7109375" style="179" customWidth="1"/>
    <col min="519" max="519" width="11" style="179" customWidth="1"/>
    <col min="520" max="520" width="14.7109375" style="179" customWidth="1"/>
    <col min="521" max="521" width="13.5703125" style="179" customWidth="1"/>
    <col min="522" max="522" width="14.5703125" style="179" customWidth="1"/>
    <col min="523" max="523" width="13.5703125" style="179" customWidth="1"/>
    <col min="524" max="524" width="13.28515625" style="179" customWidth="1"/>
    <col min="525" max="525" width="17.5703125" style="179" customWidth="1"/>
    <col min="526" max="526" width="14.140625" style="179" customWidth="1"/>
    <col min="527" max="527" width="17.28515625" style="179" customWidth="1"/>
    <col min="528" max="528" width="11.28515625" style="179" customWidth="1"/>
    <col min="529" max="768" width="7.85546875" style="179"/>
    <col min="769" max="769" width="3.28515625" style="179" customWidth="1"/>
    <col min="770" max="770" width="2.7109375" style="179" customWidth="1"/>
    <col min="771" max="771" width="2.42578125" style="179" customWidth="1"/>
    <col min="772" max="772" width="2.5703125" style="179" customWidth="1"/>
    <col min="773" max="773" width="3" style="179" customWidth="1"/>
    <col min="774" max="774" width="44.7109375" style="179" customWidth="1"/>
    <col min="775" max="775" width="11" style="179" customWidth="1"/>
    <col min="776" max="776" width="14.7109375" style="179" customWidth="1"/>
    <col min="777" max="777" width="13.5703125" style="179" customWidth="1"/>
    <col min="778" max="778" width="14.5703125" style="179" customWidth="1"/>
    <col min="779" max="779" width="13.5703125" style="179" customWidth="1"/>
    <col min="780" max="780" width="13.28515625" style="179" customWidth="1"/>
    <col min="781" max="781" width="17.5703125" style="179" customWidth="1"/>
    <col min="782" max="782" width="14.140625" style="179" customWidth="1"/>
    <col min="783" max="783" width="17.28515625" style="179" customWidth="1"/>
    <col min="784" max="784" width="11.28515625" style="179" customWidth="1"/>
    <col min="785" max="1024" width="7.85546875" style="179"/>
    <col min="1025" max="1025" width="3.28515625" style="179" customWidth="1"/>
    <col min="1026" max="1026" width="2.7109375" style="179" customWidth="1"/>
    <col min="1027" max="1027" width="2.42578125" style="179" customWidth="1"/>
    <col min="1028" max="1028" width="2.5703125" style="179" customWidth="1"/>
    <col min="1029" max="1029" width="3" style="179" customWidth="1"/>
    <col min="1030" max="1030" width="44.7109375" style="179" customWidth="1"/>
    <col min="1031" max="1031" width="11" style="179" customWidth="1"/>
    <col min="1032" max="1032" width="14.7109375" style="179" customWidth="1"/>
    <col min="1033" max="1033" width="13.5703125" style="179" customWidth="1"/>
    <col min="1034" max="1034" width="14.5703125" style="179" customWidth="1"/>
    <col min="1035" max="1035" width="13.5703125" style="179" customWidth="1"/>
    <col min="1036" max="1036" width="13.28515625" style="179" customWidth="1"/>
    <col min="1037" max="1037" width="17.5703125" style="179" customWidth="1"/>
    <col min="1038" max="1038" width="14.140625" style="179" customWidth="1"/>
    <col min="1039" max="1039" width="17.28515625" style="179" customWidth="1"/>
    <col min="1040" max="1040" width="11.28515625" style="179" customWidth="1"/>
    <col min="1041" max="1280" width="7.85546875" style="179"/>
    <col min="1281" max="1281" width="3.28515625" style="179" customWidth="1"/>
    <col min="1282" max="1282" width="2.7109375" style="179" customWidth="1"/>
    <col min="1283" max="1283" width="2.42578125" style="179" customWidth="1"/>
    <col min="1284" max="1284" width="2.5703125" style="179" customWidth="1"/>
    <col min="1285" max="1285" width="3" style="179" customWidth="1"/>
    <col min="1286" max="1286" width="44.7109375" style="179" customWidth="1"/>
    <col min="1287" max="1287" width="11" style="179" customWidth="1"/>
    <col min="1288" max="1288" width="14.7109375" style="179" customWidth="1"/>
    <col min="1289" max="1289" width="13.5703125" style="179" customWidth="1"/>
    <col min="1290" max="1290" width="14.5703125" style="179" customWidth="1"/>
    <col min="1291" max="1291" width="13.5703125" style="179" customWidth="1"/>
    <col min="1292" max="1292" width="13.28515625" style="179" customWidth="1"/>
    <col min="1293" max="1293" width="17.5703125" style="179" customWidth="1"/>
    <col min="1294" max="1294" width="14.140625" style="179" customWidth="1"/>
    <col min="1295" max="1295" width="17.28515625" style="179" customWidth="1"/>
    <col min="1296" max="1296" width="11.28515625" style="179" customWidth="1"/>
    <col min="1297" max="1536" width="7.85546875" style="179"/>
    <col min="1537" max="1537" width="3.28515625" style="179" customWidth="1"/>
    <col min="1538" max="1538" width="2.7109375" style="179" customWidth="1"/>
    <col min="1539" max="1539" width="2.42578125" style="179" customWidth="1"/>
    <col min="1540" max="1540" width="2.5703125" style="179" customWidth="1"/>
    <col min="1541" max="1541" width="3" style="179" customWidth="1"/>
    <col min="1542" max="1542" width="44.7109375" style="179" customWidth="1"/>
    <col min="1543" max="1543" width="11" style="179" customWidth="1"/>
    <col min="1544" max="1544" width="14.7109375" style="179" customWidth="1"/>
    <col min="1545" max="1545" width="13.5703125" style="179" customWidth="1"/>
    <col min="1546" max="1546" width="14.5703125" style="179" customWidth="1"/>
    <col min="1547" max="1547" width="13.5703125" style="179" customWidth="1"/>
    <col min="1548" max="1548" width="13.28515625" style="179" customWidth="1"/>
    <col min="1549" max="1549" width="17.5703125" style="179" customWidth="1"/>
    <col min="1550" max="1550" width="14.140625" style="179" customWidth="1"/>
    <col min="1551" max="1551" width="17.28515625" style="179" customWidth="1"/>
    <col min="1552" max="1552" width="11.28515625" style="179" customWidth="1"/>
    <col min="1553" max="1792" width="7.85546875" style="179"/>
    <col min="1793" max="1793" width="3.28515625" style="179" customWidth="1"/>
    <col min="1794" max="1794" width="2.7109375" style="179" customWidth="1"/>
    <col min="1795" max="1795" width="2.42578125" style="179" customWidth="1"/>
    <col min="1796" max="1796" width="2.5703125" style="179" customWidth="1"/>
    <col min="1797" max="1797" width="3" style="179" customWidth="1"/>
    <col min="1798" max="1798" width="44.7109375" style="179" customWidth="1"/>
    <col min="1799" max="1799" width="11" style="179" customWidth="1"/>
    <col min="1800" max="1800" width="14.7109375" style="179" customWidth="1"/>
    <col min="1801" max="1801" width="13.5703125" style="179" customWidth="1"/>
    <col min="1802" max="1802" width="14.5703125" style="179" customWidth="1"/>
    <col min="1803" max="1803" width="13.5703125" style="179" customWidth="1"/>
    <col min="1804" max="1804" width="13.28515625" style="179" customWidth="1"/>
    <col min="1805" max="1805" width="17.5703125" style="179" customWidth="1"/>
    <col min="1806" max="1806" width="14.140625" style="179" customWidth="1"/>
    <col min="1807" max="1807" width="17.28515625" style="179" customWidth="1"/>
    <col min="1808" max="1808" width="11.28515625" style="179" customWidth="1"/>
    <col min="1809" max="2048" width="7.85546875" style="179"/>
    <col min="2049" max="2049" width="3.28515625" style="179" customWidth="1"/>
    <col min="2050" max="2050" width="2.7109375" style="179" customWidth="1"/>
    <col min="2051" max="2051" width="2.42578125" style="179" customWidth="1"/>
    <col min="2052" max="2052" width="2.5703125" style="179" customWidth="1"/>
    <col min="2053" max="2053" width="3" style="179" customWidth="1"/>
    <col min="2054" max="2054" width="44.7109375" style="179" customWidth="1"/>
    <col min="2055" max="2055" width="11" style="179" customWidth="1"/>
    <col min="2056" max="2056" width="14.7109375" style="179" customWidth="1"/>
    <col min="2057" max="2057" width="13.5703125" style="179" customWidth="1"/>
    <col min="2058" max="2058" width="14.5703125" style="179" customWidth="1"/>
    <col min="2059" max="2059" width="13.5703125" style="179" customWidth="1"/>
    <col min="2060" max="2060" width="13.28515625" style="179" customWidth="1"/>
    <col min="2061" max="2061" width="17.5703125" style="179" customWidth="1"/>
    <col min="2062" max="2062" width="14.140625" style="179" customWidth="1"/>
    <col min="2063" max="2063" width="17.28515625" style="179" customWidth="1"/>
    <col min="2064" max="2064" width="11.28515625" style="179" customWidth="1"/>
    <col min="2065" max="2304" width="7.85546875" style="179"/>
    <col min="2305" max="2305" width="3.28515625" style="179" customWidth="1"/>
    <col min="2306" max="2306" width="2.7109375" style="179" customWidth="1"/>
    <col min="2307" max="2307" width="2.42578125" style="179" customWidth="1"/>
    <col min="2308" max="2308" width="2.5703125" style="179" customWidth="1"/>
    <col min="2309" max="2309" width="3" style="179" customWidth="1"/>
    <col min="2310" max="2310" width="44.7109375" style="179" customWidth="1"/>
    <col min="2311" max="2311" width="11" style="179" customWidth="1"/>
    <col min="2312" max="2312" width="14.7109375" style="179" customWidth="1"/>
    <col min="2313" max="2313" width="13.5703125" style="179" customWidth="1"/>
    <col min="2314" max="2314" width="14.5703125" style="179" customWidth="1"/>
    <col min="2315" max="2315" width="13.5703125" style="179" customWidth="1"/>
    <col min="2316" max="2316" width="13.28515625" style="179" customWidth="1"/>
    <col min="2317" max="2317" width="17.5703125" style="179" customWidth="1"/>
    <col min="2318" max="2318" width="14.140625" style="179" customWidth="1"/>
    <col min="2319" max="2319" width="17.28515625" style="179" customWidth="1"/>
    <col min="2320" max="2320" width="11.28515625" style="179" customWidth="1"/>
    <col min="2321" max="2560" width="7.85546875" style="179"/>
    <col min="2561" max="2561" width="3.28515625" style="179" customWidth="1"/>
    <col min="2562" max="2562" width="2.7109375" style="179" customWidth="1"/>
    <col min="2563" max="2563" width="2.42578125" style="179" customWidth="1"/>
    <col min="2564" max="2564" width="2.5703125" style="179" customWidth="1"/>
    <col min="2565" max="2565" width="3" style="179" customWidth="1"/>
    <col min="2566" max="2566" width="44.7109375" style="179" customWidth="1"/>
    <col min="2567" max="2567" width="11" style="179" customWidth="1"/>
    <col min="2568" max="2568" width="14.7109375" style="179" customWidth="1"/>
    <col min="2569" max="2569" width="13.5703125" style="179" customWidth="1"/>
    <col min="2570" max="2570" width="14.5703125" style="179" customWidth="1"/>
    <col min="2571" max="2571" width="13.5703125" style="179" customWidth="1"/>
    <col min="2572" max="2572" width="13.28515625" style="179" customWidth="1"/>
    <col min="2573" max="2573" width="17.5703125" style="179" customWidth="1"/>
    <col min="2574" max="2574" width="14.140625" style="179" customWidth="1"/>
    <col min="2575" max="2575" width="17.28515625" style="179" customWidth="1"/>
    <col min="2576" max="2576" width="11.28515625" style="179" customWidth="1"/>
    <col min="2577" max="2816" width="7.85546875" style="179"/>
    <col min="2817" max="2817" width="3.28515625" style="179" customWidth="1"/>
    <col min="2818" max="2818" width="2.7109375" style="179" customWidth="1"/>
    <col min="2819" max="2819" width="2.42578125" style="179" customWidth="1"/>
    <col min="2820" max="2820" width="2.5703125" style="179" customWidth="1"/>
    <col min="2821" max="2821" width="3" style="179" customWidth="1"/>
    <col min="2822" max="2822" width="44.7109375" style="179" customWidth="1"/>
    <col min="2823" max="2823" width="11" style="179" customWidth="1"/>
    <col min="2824" max="2824" width="14.7109375" style="179" customWidth="1"/>
    <col min="2825" max="2825" width="13.5703125" style="179" customWidth="1"/>
    <col min="2826" max="2826" width="14.5703125" style="179" customWidth="1"/>
    <col min="2827" max="2827" width="13.5703125" style="179" customWidth="1"/>
    <col min="2828" max="2828" width="13.28515625" style="179" customWidth="1"/>
    <col min="2829" max="2829" width="17.5703125" style="179" customWidth="1"/>
    <col min="2830" max="2830" width="14.140625" style="179" customWidth="1"/>
    <col min="2831" max="2831" width="17.28515625" style="179" customWidth="1"/>
    <col min="2832" max="2832" width="11.28515625" style="179" customWidth="1"/>
    <col min="2833" max="3072" width="7.85546875" style="179"/>
    <col min="3073" max="3073" width="3.28515625" style="179" customWidth="1"/>
    <col min="3074" max="3074" width="2.7109375" style="179" customWidth="1"/>
    <col min="3075" max="3075" width="2.42578125" style="179" customWidth="1"/>
    <col min="3076" max="3076" width="2.5703125" style="179" customWidth="1"/>
    <col min="3077" max="3077" width="3" style="179" customWidth="1"/>
    <col min="3078" max="3078" width="44.7109375" style="179" customWidth="1"/>
    <col min="3079" max="3079" width="11" style="179" customWidth="1"/>
    <col min="3080" max="3080" width="14.7109375" style="179" customWidth="1"/>
    <col min="3081" max="3081" width="13.5703125" style="179" customWidth="1"/>
    <col min="3082" max="3082" width="14.5703125" style="179" customWidth="1"/>
    <col min="3083" max="3083" width="13.5703125" style="179" customWidth="1"/>
    <col min="3084" max="3084" width="13.28515625" style="179" customWidth="1"/>
    <col min="3085" max="3085" width="17.5703125" style="179" customWidth="1"/>
    <col min="3086" max="3086" width="14.140625" style="179" customWidth="1"/>
    <col min="3087" max="3087" width="17.28515625" style="179" customWidth="1"/>
    <col min="3088" max="3088" width="11.28515625" style="179" customWidth="1"/>
    <col min="3089" max="3328" width="7.85546875" style="179"/>
    <col min="3329" max="3329" width="3.28515625" style="179" customWidth="1"/>
    <col min="3330" max="3330" width="2.7109375" style="179" customWidth="1"/>
    <col min="3331" max="3331" width="2.42578125" style="179" customWidth="1"/>
    <col min="3332" max="3332" width="2.5703125" style="179" customWidth="1"/>
    <col min="3333" max="3333" width="3" style="179" customWidth="1"/>
    <col min="3334" max="3334" width="44.7109375" style="179" customWidth="1"/>
    <col min="3335" max="3335" width="11" style="179" customWidth="1"/>
    <col min="3336" max="3336" width="14.7109375" style="179" customWidth="1"/>
    <col min="3337" max="3337" width="13.5703125" style="179" customWidth="1"/>
    <col min="3338" max="3338" width="14.5703125" style="179" customWidth="1"/>
    <col min="3339" max="3339" width="13.5703125" style="179" customWidth="1"/>
    <col min="3340" max="3340" width="13.28515625" style="179" customWidth="1"/>
    <col min="3341" max="3341" width="17.5703125" style="179" customWidth="1"/>
    <col min="3342" max="3342" width="14.140625" style="179" customWidth="1"/>
    <col min="3343" max="3343" width="17.28515625" style="179" customWidth="1"/>
    <col min="3344" max="3344" width="11.28515625" style="179" customWidth="1"/>
    <col min="3345" max="3584" width="7.85546875" style="179"/>
    <col min="3585" max="3585" width="3.28515625" style="179" customWidth="1"/>
    <col min="3586" max="3586" width="2.7109375" style="179" customWidth="1"/>
    <col min="3587" max="3587" width="2.42578125" style="179" customWidth="1"/>
    <col min="3588" max="3588" width="2.5703125" style="179" customWidth="1"/>
    <col min="3589" max="3589" width="3" style="179" customWidth="1"/>
    <col min="3590" max="3590" width="44.7109375" style="179" customWidth="1"/>
    <col min="3591" max="3591" width="11" style="179" customWidth="1"/>
    <col min="3592" max="3592" width="14.7109375" style="179" customWidth="1"/>
    <col min="3593" max="3593" width="13.5703125" style="179" customWidth="1"/>
    <col min="3594" max="3594" width="14.5703125" style="179" customWidth="1"/>
    <col min="3595" max="3595" width="13.5703125" style="179" customWidth="1"/>
    <col min="3596" max="3596" width="13.28515625" style="179" customWidth="1"/>
    <col min="3597" max="3597" width="17.5703125" style="179" customWidth="1"/>
    <col min="3598" max="3598" width="14.140625" style="179" customWidth="1"/>
    <col min="3599" max="3599" width="17.28515625" style="179" customWidth="1"/>
    <col min="3600" max="3600" width="11.28515625" style="179" customWidth="1"/>
    <col min="3601" max="3840" width="7.85546875" style="179"/>
    <col min="3841" max="3841" width="3.28515625" style="179" customWidth="1"/>
    <col min="3842" max="3842" width="2.7109375" style="179" customWidth="1"/>
    <col min="3843" max="3843" width="2.42578125" style="179" customWidth="1"/>
    <col min="3844" max="3844" width="2.5703125" style="179" customWidth="1"/>
    <col min="3845" max="3845" width="3" style="179" customWidth="1"/>
    <col min="3846" max="3846" width="44.7109375" style="179" customWidth="1"/>
    <col min="3847" max="3847" width="11" style="179" customWidth="1"/>
    <col min="3848" max="3848" width="14.7109375" style="179" customWidth="1"/>
    <col min="3849" max="3849" width="13.5703125" style="179" customWidth="1"/>
    <col min="3850" max="3850" width="14.5703125" style="179" customWidth="1"/>
    <col min="3851" max="3851" width="13.5703125" style="179" customWidth="1"/>
    <col min="3852" max="3852" width="13.28515625" style="179" customWidth="1"/>
    <col min="3853" max="3853" width="17.5703125" style="179" customWidth="1"/>
    <col min="3854" max="3854" width="14.140625" style="179" customWidth="1"/>
    <col min="3855" max="3855" width="17.28515625" style="179" customWidth="1"/>
    <col min="3856" max="3856" width="11.28515625" style="179" customWidth="1"/>
    <col min="3857" max="4096" width="7.85546875" style="179"/>
    <col min="4097" max="4097" width="3.28515625" style="179" customWidth="1"/>
    <col min="4098" max="4098" width="2.7109375" style="179" customWidth="1"/>
    <col min="4099" max="4099" width="2.42578125" style="179" customWidth="1"/>
    <col min="4100" max="4100" width="2.5703125" style="179" customWidth="1"/>
    <col min="4101" max="4101" width="3" style="179" customWidth="1"/>
    <col min="4102" max="4102" width="44.7109375" style="179" customWidth="1"/>
    <col min="4103" max="4103" width="11" style="179" customWidth="1"/>
    <col min="4104" max="4104" width="14.7109375" style="179" customWidth="1"/>
    <col min="4105" max="4105" width="13.5703125" style="179" customWidth="1"/>
    <col min="4106" max="4106" width="14.5703125" style="179" customWidth="1"/>
    <col min="4107" max="4107" width="13.5703125" style="179" customWidth="1"/>
    <col min="4108" max="4108" width="13.28515625" style="179" customWidth="1"/>
    <col min="4109" max="4109" width="17.5703125" style="179" customWidth="1"/>
    <col min="4110" max="4110" width="14.140625" style="179" customWidth="1"/>
    <col min="4111" max="4111" width="17.28515625" style="179" customWidth="1"/>
    <col min="4112" max="4112" width="11.28515625" style="179" customWidth="1"/>
    <col min="4113" max="4352" width="7.85546875" style="179"/>
    <col min="4353" max="4353" width="3.28515625" style="179" customWidth="1"/>
    <col min="4354" max="4354" width="2.7109375" style="179" customWidth="1"/>
    <col min="4355" max="4355" width="2.42578125" style="179" customWidth="1"/>
    <col min="4356" max="4356" width="2.5703125" style="179" customWidth="1"/>
    <col min="4357" max="4357" width="3" style="179" customWidth="1"/>
    <col min="4358" max="4358" width="44.7109375" style="179" customWidth="1"/>
    <col min="4359" max="4359" width="11" style="179" customWidth="1"/>
    <col min="4360" max="4360" width="14.7109375" style="179" customWidth="1"/>
    <col min="4361" max="4361" width="13.5703125" style="179" customWidth="1"/>
    <col min="4362" max="4362" width="14.5703125" style="179" customWidth="1"/>
    <col min="4363" max="4363" width="13.5703125" style="179" customWidth="1"/>
    <col min="4364" max="4364" width="13.28515625" style="179" customWidth="1"/>
    <col min="4365" max="4365" width="17.5703125" style="179" customWidth="1"/>
    <col min="4366" max="4366" width="14.140625" style="179" customWidth="1"/>
    <col min="4367" max="4367" width="17.28515625" style="179" customWidth="1"/>
    <col min="4368" max="4368" width="11.28515625" style="179" customWidth="1"/>
    <col min="4369" max="4608" width="7.85546875" style="179"/>
    <col min="4609" max="4609" width="3.28515625" style="179" customWidth="1"/>
    <col min="4610" max="4610" width="2.7109375" style="179" customWidth="1"/>
    <col min="4611" max="4611" width="2.42578125" style="179" customWidth="1"/>
    <col min="4612" max="4612" width="2.5703125" style="179" customWidth="1"/>
    <col min="4613" max="4613" width="3" style="179" customWidth="1"/>
    <col min="4614" max="4614" width="44.7109375" style="179" customWidth="1"/>
    <col min="4615" max="4615" width="11" style="179" customWidth="1"/>
    <col min="4616" max="4616" width="14.7109375" style="179" customWidth="1"/>
    <col min="4617" max="4617" width="13.5703125" style="179" customWidth="1"/>
    <col min="4618" max="4618" width="14.5703125" style="179" customWidth="1"/>
    <col min="4619" max="4619" width="13.5703125" style="179" customWidth="1"/>
    <col min="4620" max="4620" width="13.28515625" style="179" customWidth="1"/>
    <col min="4621" max="4621" width="17.5703125" style="179" customWidth="1"/>
    <col min="4622" max="4622" width="14.140625" style="179" customWidth="1"/>
    <col min="4623" max="4623" width="17.28515625" style="179" customWidth="1"/>
    <col min="4624" max="4624" width="11.28515625" style="179" customWidth="1"/>
    <col min="4625" max="4864" width="7.85546875" style="179"/>
    <col min="4865" max="4865" width="3.28515625" style="179" customWidth="1"/>
    <col min="4866" max="4866" width="2.7109375" style="179" customWidth="1"/>
    <col min="4867" max="4867" width="2.42578125" style="179" customWidth="1"/>
    <col min="4868" max="4868" width="2.5703125" style="179" customWidth="1"/>
    <col min="4869" max="4869" width="3" style="179" customWidth="1"/>
    <col min="4870" max="4870" width="44.7109375" style="179" customWidth="1"/>
    <col min="4871" max="4871" width="11" style="179" customWidth="1"/>
    <col min="4872" max="4872" width="14.7109375" style="179" customWidth="1"/>
    <col min="4873" max="4873" width="13.5703125" style="179" customWidth="1"/>
    <col min="4874" max="4874" width="14.5703125" style="179" customWidth="1"/>
    <col min="4875" max="4875" width="13.5703125" style="179" customWidth="1"/>
    <col min="4876" max="4876" width="13.28515625" style="179" customWidth="1"/>
    <col min="4877" max="4877" width="17.5703125" style="179" customWidth="1"/>
    <col min="4878" max="4878" width="14.140625" style="179" customWidth="1"/>
    <col min="4879" max="4879" width="17.28515625" style="179" customWidth="1"/>
    <col min="4880" max="4880" width="11.28515625" style="179" customWidth="1"/>
    <col min="4881" max="5120" width="7.85546875" style="179"/>
    <col min="5121" max="5121" width="3.28515625" style="179" customWidth="1"/>
    <col min="5122" max="5122" width="2.7109375" style="179" customWidth="1"/>
    <col min="5123" max="5123" width="2.42578125" style="179" customWidth="1"/>
    <col min="5124" max="5124" width="2.5703125" style="179" customWidth="1"/>
    <col min="5125" max="5125" width="3" style="179" customWidth="1"/>
    <col min="5126" max="5126" width="44.7109375" style="179" customWidth="1"/>
    <col min="5127" max="5127" width="11" style="179" customWidth="1"/>
    <col min="5128" max="5128" width="14.7109375" style="179" customWidth="1"/>
    <col min="5129" max="5129" width="13.5703125" style="179" customWidth="1"/>
    <col min="5130" max="5130" width="14.5703125" style="179" customWidth="1"/>
    <col min="5131" max="5131" width="13.5703125" style="179" customWidth="1"/>
    <col min="5132" max="5132" width="13.28515625" style="179" customWidth="1"/>
    <col min="5133" max="5133" width="17.5703125" style="179" customWidth="1"/>
    <col min="5134" max="5134" width="14.140625" style="179" customWidth="1"/>
    <col min="5135" max="5135" width="17.28515625" style="179" customWidth="1"/>
    <col min="5136" max="5136" width="11.28515625" style="179" customWidth="1"/>
    <col min="5137" max="5376" width="7.85546875" style="179"/>
    <col min="5377" max="5377" width="3.28515625" style="179" customWidth="1"/>
    <col min="5378" max="5378" width="2.7109375" style="179" customWidth="1"/>
    <col min="5379" max="5379" width="2.42578125" style="179" customWidth="1"/>
    <col min="5380" max="5380" width="2.5703125" style="179" customWidth="1"/>
    <col min="5381" max="5381" width="3" style="179" customWidth="1"/>
    <col min="5382" max="5382" width="44.7109375" style="179" customWidth="1"/>
    <col min="5383" max="5383" width="11" style="179" customWidth="1"/>
    <col min="5384" max="5384" width="14.7109375" style="179" customWidth="1"/>
    <col min="5385" max="5385" width="13.5703125" style="179" customWidth="1"/>
    <col min="5386" max="5386" width="14.5703125" style="179" customWidth="1"/>
    <col min="5387" max="5387" width="13.5703125" style="179" customWidth="1"/>
    <col min="5388" max="5388" width="13.28515625" style="179" customWidth="1"/>
    <col min="5389" max="5389" width="17.5703125" style="179" customWidth="1"/>
    <col min="5390" max="5390" width="14.140625" style="179" customWidth="1"/>
    <col min="5391" max="5391" width="17.28515625" style="179" customWidth="1"/>
    <col min="5392" max="5392" width="11.28515625" style="179" customWidth="1"/>
    <col min="5393" max="5632" width="7.85546875" style="179"/>
    <col min="5633" max="5633" width="3.28515625" style="179" customWidth="1"/>
    <col min="5634" max="5634" width="2.7109375" style="179" customWidth="1"/>
    <col min="5635" max="5635" width="2.42578125" style="179" customWidth="1"/>
    <col min="5636" max="5636" width="2.5703125" style="179" customWidth="1"/>
    <col min="5637" max="5637" width="3" style="179" customWidth="1"/>
    <col min="5638" max="5638" width="44.7109375" style="179" customWidth="1"/>
    <col min="5639" max="5639" width="11" style="179" customWidth="1"/>
    <col min="5640" max="5640" width="14.7109375" style="179" customWidth="1"/>
    <col min="5641" max="5641" width="13.5703125" style="179" customWidth="1"/>
    <col min="5642" max="5642" width="14.5703125" style="179" customWidth="1"/>
    <col min="5643" max="5643" width="13.5703125" style="179" customWidth="1"/>
    <col min="5644" max="5644" width="13.28515625" style="179" customWidth="1"/>
    <col min="5645" max="5645" width="17.5703125" style="179" customWidth="1"/>
    <col min="5646" max="5646" width="14.140625" style="179" customWidth="1"/>
    <col min="5647" max="5647" width="17.28515625" style="179" customWidth="1"/>
    <col min="5648" max="5648" width="11.28515625" style="179" customWidth="1"/>
    <col min="5649" max="5888" width="7.85546875" style="179"/>
    <col min="5889" max="5889" width="3.28515625" style="179" customWidth="1"/>
    <col min="5890" max="5890" width="2.7109375" style="179" customWidth="1"/>
    <col min="5891" max="5891" width="2.42578125" style="179" customWidth="1"/>
    <col min="5892" max="5892" width="2.5703125" style="179" customWidth="1"/>
    <col min="5893" max="5893" width="3" style="179" customWidth="1"/>
    <col min="5894" max="5894" width="44.7109375" style="179" customWidth="1"/>
    <col min="5895" max="5895" width="11" style="179" customWidth="1"/>
    <col min="5896" max="5896" width="14.7109375" style="179" customWidth="1"/>
    <col min="5897" max="5897" width="13.5703125" style="179" customWidth="1"/>
    <col min="5898" max="5898" width="14.5703125" style="179" customWidth="1"/>
    <col min="5899" max="5899" width="13.5703125" style="179" customWidth="1"/>
    <col min="5900" max="5900" width="13.28515625" style="179" customWidth="1"/>
    <col min="5901" max="5901" width="17.5703125" style="179" customWidth="1"/>
    <col min="5902" max="5902" width="14.140625" style="179" customWidth="1"/>
    <col min="5903" max="5903" width="17.28515625" style="179" customWidth="1"/>
    <col min="5904" max="5904" width="11.28515625" style="179" customWidth="1"/>
    <col min="5905" max="6144" width="7.85546875" style="179"/>
    <col min="6145" max="6145" width="3.28515625" style="179" customWidth="1"/>
    <col min="6146" max="6146" width="2.7109375" style="179" customWidth="1"/>
    <col min="6147" max="6147" width="2.42578125" style="179" customWidth="1"/>
    <col min="6148" max="6148" width="2.5703125" style="179" customWidth="1"/>
    <col min="6149" max="6149" width="3" style="179" customWidth="1"/>
    <col min="6150" max="6150" width="44.7109375" style="179" customWidth="1"/>
    <col min="6151" max="6151" width="11" style="179" customWidth="1"/>
    <col min="6152" max="6152" width="14.7109375" style="179" customWidth="1"/>
    <col min="6153" max="6153" width="13.5703125" style="179" customWidth="1"/>
    <col min="6154" max="6154" width="14.5703125" style="179" customWidth="1"/>
    <col min="6155" max="6155" width="13.5703125" style="179" customWidth="1"/>
    <col min="6156" max="6156" width="13.28515625" style="179" customWidth="1"/>
    <col min="6157" max="6157" width="17.5703125" style="179" customWidth="1"/>
    <col min="6158" max="6158" width="14.140625" style="179" customWidth="1"/>
    <col min="6159" max="6159" width="17.28515625" style="179" customWidth="1"/>
    <col min="6160" max="6160" width="11.28515625" style="179" customWidth="1"/>
    <col min="6161" max="6400" width="7.85546875" style="179"/>
    <col min="6401" max="6401" width="3.28515625" style="179" customWidth="1"/>
    <col min="6402" max="6402" width="2.7109375" style="179" customWidth="1"/>
    <col min="6403" max="6403" width="2.42578125" style="179" customWidth="1"/>
    <col min="6404" max="6404" width="2.5703125" style="179" customWidth="1"/>
    <col min="6405" max="6405" width="3" style="179" customWidth="1"/>
    <col min="6406" max="6406" width="44.7109375" style="179" customWidth="1"/>
    <col min="6407" max="6407" width="11" style="179" customWidth="1"/>
    <col min="6408" max="6408" width="14.7109375" style="179" customWidth="1"/>
    <col min="6409" max="6409" width="13.5703125" style="179" customWidth="1"/>
    <col min="6410" max="6410" width="14.5703125" style="179" customWidth="1"/>
    <col min="6411" max="6411" width="13.5703125" style="179" customWidth="1"/>
    <col min="6412" max="6412" width="13.28515625" style="179" customWidth="1"/>
    <col min="6413" max="6413" width="17.5703125" style="179" customWidth="1"/>
    <col min="6414" max="6414" width="14.140625" style="179" customWidth="1"/>
    <col min="6415" max="6415" width="17.28515625" style="179" customWidth="1"/>
    <col min="6416" max="6416" width="11.28515625" style="179" customWidth="1"/>
    <col min="6417" max="6656" width="7.85546875" style="179"/>
    <col min="6657" max="6657" width="3.28515625" style="179" customWidth="1"/>
    <col min="6658" max="6658" width="2.7109375" style="179" customWidth="1"/>
    <col min="6659" max="6659" width="2.42578125" style="179" customWidth="1"/>
    <col min="6660" max="6660" width="2.5703125" style="179" customWidth="1"/>
    <col min="6661" max="6661" width="3" style="179" customWidth="1"/>
    <col min="6662" max="6662" width="44.7109375" style="179" customWidth="1"/>
    <col min="6663" max="6663" width="11" style="179" customWidth="1"/>
    <col min="6664" max="6664" width="14.7109375" style="179" customWidth="1"/>
    <col min="6665" max="6665" width="13.5703125" style="179" customWidth="1"/>
    <col min="6666" max="6666" width="14.5703125" style="179" customWidth="1"/>
    <col min="6667" max="6667" width="13.5703125" style="179" customWidth="1"/>
    <col min="6668" max="6668" width="13.28515625" style="179" customWidth="1"/>
    <col min="6669" max="6669" width="17.5703125" style="179" customWidth="1"/>
    <col min="6670" max="6670" width="14.140625" style="179" customWidth="1"/>
    <col min="6671" max="6671" width="17.28515625" style="179" customWidth="1"/>
    <col min="6672" max="6672" width="11.28515625" style="179" customWidth="1"/>
    <col min="6673" max="6912" width="7.85546875" style="179"/>
    <col min="6913" max="6913" width="3.28515625" style="179" customWidth="1"/>
    <col min="6914" max="6914" width="2.7109375" style="179" customWidth="1"/>
    <col min="6915" max="6915" width="2.42578125" style="179" customWidth="1"/>
    <col min="6916" max="6916" width="2.5703125" style="179" customWidth="1"/>
    <col min="6917" max="6917" width="3" style="179" customWidth="1"/>
    <col min="6918" max="6918" width="44.7109375" style="179" customWidth="1"/>
    <col min="6919" max="6919" width="11" style="179" customWidth="1"/>
    <col min="6920" max="6920" width="14.7109375" style="179" customWidth="1"/>
    <col min="6921" max="6921" width="13.5703125" style="179" customWidth="1"/>
    <col min="6922" max="6922" width="14.5703125" style="179" customWidth="1"/>
    <col min="6923" max="6923" width="13.5703125" style="179" customWidth="1"/>
    <col min="6924" max="6924" width="13.28515625" style="179" customWidth="1"/>
    <col min="6925" max="6925" width="17.5703125" style="179" customWidth="1"/>
    <col min="6926" max="6926" width="14.140625" style="179" customWidth="1"/>
    <col min="6927" max="6927" width="17.28515625" style="179" customWidth="1"/>
    <col min="6928" max="6928" width="11.28515625" style="179" customWidth="1"/>
    <col min="6929" max="7168" width="7.85546875" style="179"/>
    <col min="7169" max="7169" width="3.28515625" style="179" customWidth="1"/>
    <col min="7170" max="7170" width="2.7109375" style="179" customWidth="1"/>
    <col min="7171" max="7171" width="2.42578125" style="179" customWidth="1"/>
    <col min="7172" max="7172" width="2.5703125" style="179" customWidth="1"/>
    <col min="7173" max="7173" width="3" style="179" customWidth="1"/>
    <col min="7174" max="7174" width="44.7109375" style="179" customWidth="1"/>
    <col min="7175" max="7175" width="11" style="179" customWidth="1"/>
    <col min="7176" max="7176" width="14.7109375" style="179" customWidth="1"/>
    <col min="7177" max="7177" width="13.5703125" style="179" customWidth="1"/>
    <col min="7178" max="7178" width="14.5703125" style="179" customWidth="1"/>
    <col min="7179" max="7179" width="13.5703125" style="179" customWidth="1"/>
    <col min="7180" max="7180" width="13.28515625" style="179" customWidth="1"/>
    <col min="7181" max="7181" width="17.5703125" style="179" customWidth="1"/>
    <col min="7182" max="7182" width="14.140625" style="179" customWidth="1"/>
    <col min="7183" max="7183" width="17.28515625" style="179" customWidth="1"/>
    <col min="7184" max="7184" width="11.28515625" style="179" customWidth="1"/>
    <col min="7185" max="7424" width="7.85546875" style="179"/>
    <col min="7425" max="7425" width="3.28515625" style="179" customWidth="1"/>
    <col min="7426" max="7426" width="2.7109375" style="179" customWidth="1"/>
    <col min="7427" max="7427" width="2.42578125" style="179" customWidth="1"/>
    <col min="7428" max="7428" width="2.5703125" style="179" customWidth="1"/>
    <col min="7429" max="7429" width="3" style="179" customWidth="1"/>
    <col min="7430" max="7430" width="44.7109375" style="179" customWidth="1"/>
    <col min="7431" max="7431" width="11" style="179" customWidth="1"/>
    <col min="7432" max="7432" width="14.7109375" style="179" customWidth="1"/>
    <col min="7433" max="7433" width="13.5703125" style="179" customWidth="1"/>
    <col min="7434" max="7434" width="14.5703125" style="179" customWidth="1"/>
    <col min="7435" max="7435" width="13.5703125" style="179" customWidth="1"/>
    <col min="7436" max="7436" width="13.28515625" style="179" customWidth="1"/>
    <col min="7437" max="7437" width="17.5703125" style="179" customWidth="1"/>
    <col min="7438" max="7438" width="14.140625" style="179" customWidth="1"/>
    <col min="7439" max="7439" width="17.28515625" style="179" customWidth="1"/>
    <col min="7440" max="7440" width="11.28515625" style="179" customWidth="1"/>
    <col min="7441" max="7680" width="7.85546875" style="179"/>
    <col min="7681" max="7681" width="3.28515625" style="179" customWidth="1"/>
    <col min="7682" max="7682" width="2.7109375" style="179" customWidth="1"/>
    <col min="7683" max="7683" width="2.42578125" style="179" customWidth="1"/>
    <col min="7684" max="7684" width="2.5703125" style="179" customWidth="1"/>
    <col min="7685" max="7685" width="3" style="179" customWidth="1"/>
    <col min="7686" max="7686" width="44.7109375" style="179" customWidth="1"/>
    <col min="7687" max="7687" width="11" style="179" customWidth="1"/>
    <col min="7688" max="7688" width="14.7109375" style="179" customWidth="1"/>
    <col min="7689" max="7689" width="13.5703125" style="179" customWidth="1"/>
    <col min="7690" max="7690" width="14.5703125" style="179" customWidth="1"/>
    <col min="7691" max="7691" width="13.5703125" style="179" customWidth="1"/>
    <col min="7692" max="7692" width="13.28515625" style="179" customWidth="1"/>
    <col min="7693" max="7693" width="17.5703125" style="179" customWidth="1"/>
    <col min="7694" max="7694" width="14.140625" style="179" customWidth="1"/>
    <col min="7695" max="7695" width="17.28515625" style="179" customWidth="1"/>
    <col min="7696" max="7696" width="11.28515625" style="179" customWidth="1"/>
    <col min="7697" max="7936" width="7.85546875" style="179"/>
    <col min="7937" max="7937" width="3.28515625" style="179" customWidth="1"/>
    <col min="7938" max="7938" width="2.7109375" style="179" customWidth="1"/>
    <col min="7939" max="7939" width="2.42578125" style="179" customWidth="1"/>
    <col min="7940" max="7940" width="2.5703125" style="179" customWidth="1"/>
    <col min="7941" max="7941" width="3" style="179" customWidth="1"/>
    <col min="7942" max="7942" width="44.7109375" style="179" customWidth="1"/>
    <col min="7943" max="7943" width="11" style="179" customWidth="1"/>
    <col min="7944" max="7944" width="14.7109375" style="179" customWidth="1"/>
    <col min="7945" max="7945" width="13.5703125" style="179" customWidth="1"/>
    <col min="7946" max="7946" width="14.5703125" style="179" customWidth="1"/>
    <col min="7947" max="7947" width="13.5703125" style="179" customWidth="1"/>
    <col min="7948" max="7948" width="13.28515625" style="179" customWidth="1"/>
    <col min="7949" max="7949" width="17.5703125" style="179" customWidth="1"/>
    <col min="7950" max="7950" width="14.140625" style="179" customWidth="1"/>
    <col min="7951" max="7951" width="17.28515625" style="179" customWidth="1"/>
    <col min="7952" max="7952" width="11.28515625" style="179" customWidth="1"/>
    <col min="7953" max="8192" width="7.85546875" style="179"/>
    <col min="8193" max="8193" width="3.28515625" style="179" customWidth="1"/>
    <col min="8194" max="8194" width="2.7109375" style="179" customWidth="1"/>
    <col min="8195" max="8195" width="2.42578125" style="179" customWidth="1"/>
    <col min="8196" max="8196" width="2.5703125" style="179" customWidth="1"/>
    <col min="8197" max="8197" width="3" style="179" customWidth="1"/>
    <col min="8198" max="8198" width="44.7109375" style="179" customWidth="1"/>
    <col min="8199" max="8199" width="11" style="179" customWidth="1"/>
    <col min="8200" max="8200" width="14.7109375" style="179" customWidth="1"/>
    <col min="8201" max="8201" width="13.5703125" style="179" customWidth="1"/>
    <col min="8202" max="8202" width="14.5703125" style="179" customWidth="1"/>
    <col min="8203" max="8203" width="13.5703125" style="179" customWidth="1"/>
    <col min="8204" max="8204" width="13.28515625" style="179" customWidth="1"/>
    <col min="8205" max="8205" width="17.5703125" style="179" customWidth="1"/>
    <col min="8206" max="8206" width="14.140625" style="179" customWidth="1"/>
    <col min="8207" max="8207" width="17.28515625" style="179" customWidth="1"/>
    <col min="8208" max="8208" width="11.28515625" style="179" customWidth="1"/>
    <col min="8209" max="8448" width="7.85546875" style="179"/>
    <col min="8449" max="8449" width="3.28515625" style="179" customWidth="1"/>
    <col min="8450" max="8450" width="2.7109375" style="179" customWidth="1"/>
    <col min="8451" max="8451" width="2.42578125" style="179" customWidth="1"/>
    <col min="8452" max="8452" width="2.5703125" style="179" customWidth="1"/>
    <col min="8453" max="8453" width="3" style="179" customWidth="1"/>
    <col min="8454" max="8454" width="44.7109375" style="179" customWidth="1"/>
    <col min="8455" max="8455" width="11" style="179" customWidth="1"/>
    <col min="8456" max="8456" width="14.7109375" style="179" customWidth="1"/>
    <col min="8457" max="8457" width="13.5703125" style="179" customWidth="1"/>
    <col min="8458" max="8458" width="14.5703125" style="179" customWidth="1"/>
    <col min="8459" max="8459" width="13.5703125" style="179" customWidth="1"/>
    <col min="8460" max="8460" width="13.28515625" style="179" customWidth="1"/>
    <col min="8461" max="8461" width="17.5703125" style="179" customWidth="1"/>
    <col min="8462" max="8462" width="14.140625" style="179" customWidth="1"/>
    <col min="8463" max="8463" width="17.28515625" style="179" customWidth="1"/>
    <col min="8464" max="8464" width="11.28515625" style="179" customWidth="1"/>
    <col min="8465" max="8704" width="7.85546875" style="179"/>
    <col min="8705" max="8705" width="3.28515625" style="179" customWidth="1"/>
    <col min="8706" max="8706" width="2.7109375" style="179" customWidth="1"/>
    <col min="8707" max="8707" width="2.42578125" style="179" customWidth="1"/>
    <col min="8708" max="8708" width="2.5703125" style="179" customWidth="1"/>
    <col min="8709" max="8709" width="3" style="179" customWidth="1"/>
    <col min="8710" max="8710" width="44.7109375" style="179" customWidth="1"/>
    <col min="8711" max="8711" width="11" style="179" customWidth="1"/>
    <col min="8712" max="8712" width="14.7109375" style="179" customWidth="1"/>
    <col min="8713" max="8713" width="13.5703125" style="179" customWidth="1"/>
    <col min="8714" max="8714" width="14.5703125" style="179" customWidth="1"/>
    <col min="8715" max="8715" width="13.5703125" style="179" customWidth="1"/>
    <col min="8716" max="8716" width="13.28515625" style="179" customWidth="1"/>
    <col min="8717" max="8717" width="17.5703125" style="179" customWidth="1"/>
    <col min="8718" max="8718" width="14.140625" style="179" customWidth="1"/>
    <col min="8719" max="8719" width="17.28515625" style="179" customWidth="1"/>
    <col min="8720" max="8720" width="11.28515625" style="179" customWidth="1"/>
    <col min="8721" max="8960" width="7.85546875" style="179"/>
    <col min="8961" max="8961" width="3.28515625" style="179" customWidth="1"/>
    <col min="8962" max="8962" width="2.7109375" style="179" customWidth="1"/>
    <col min="8963" max="8963" width="2.42578125" style="179" customWidth="1"/>
    <col min="8964" max="8964" width="2.5703125" style="179" customWidth="1"/>
    <col min="8965" max="8965" width="3" style="179" customWidth="1"/>
    <col min="8966" max="8966" width="44.7109375" style="179" customWidth="1"/>
    <col min="8967" max="8967" width="11" style="179" customWidth="1"/>
    <col min="8968" max="8968" width="14.7109375" style="179" customWidth="1"/>
    <col min="8969" max="8969" width="13.5703125" style="179" customWidth="1"/>
    <col min="8970" max="8970" width="14.5703125" style="179" customWidth="1"/>
    <col min="8971" max="8971" width="13.5703125" style="179" customWidth="1"/>
    <col min="8972" max="8972" width="13.28515625" style="179" customWidth="1"/>
    <col min="8973" max="8973" width="17.5703125" style="179" customWidth="1"/>
    <col min="8974" max="8974" width="14.140625" style="179" customWidth="1"/>
    <col min="8975" max="8975" width="17.28515625" style="179" customWidth="1"/>
    <col min="8976" max="8976" width="11.28515625" style="179" customWidth="1"/>
    <col min="8977" max="9216" width="7.85546875" style="179"/>
    <col min="9217" max="9217" width="3.28515625" style="179" customWidth="1"/>
    <col min="9218" max="9218" width="2.7109375" style="179" customWidth="1"/>
    <col min="9219" max="9219" width="2.42578125" style="179" customWidth="1"/>
    <col min="9220" max="9220" width="2.5703125" style="179" customWidth="1"/>
    <col min="9221" max="9221" width="3" style="179" customWidth="1"/>
    <col min="9222" max="9222" width="44.7109375" style="179" customWidth="1"/>
    <col min="9223" max="9223" width="11" style="179" customWidth="1"/>
    <col min="9224" max="9224" width="14.7109375" style="179" customWidth="1"/>
    <col min="9225" max="9225" width="13.5703125" style="179" customWidth="1"/>
    <col min="9226" max="9226" width="14.5703125" style="179" customWidth="1"/>
    <col min="9227" max="9227" width="13.5703125" style="179" customWidth="1"/>
    <col min="9228" max="9228" width="13.28515625" style="179" customWidth="1"/>
    <col min="9229" max="9229" width="17.5703125" style="179" customWidth="1"/>
    <col min="9230" max="9230" width="14.140625" style="179" customWidth="1"/>
    <col min="9231" max="9231" width="17.28515625" style="179" customWidth="1"/>
    <col min="9232" max="9232" width="11.28515625" style="179" customWidth="1"/>
    <col min="9233" max="9472" width="7.85546875" style="179"/>
    <col min="9473" max="9473" width="3.28515625" style="179" customWidth="1"/>
    <col min="9474" max="9474" width="2.7109375" style="179" customWidth="1"/>
    <col min="9475" max="9475" width="2.42578125" style="179" customWidth="1"/>
    <col min="9476" max="9476" width="2.5703125" style="179" customWidth="1"/>
    <col min="9477" max="9477" width="3" style="179" customWidth="1"/>
    <col min="9478" max="9478" width="44.7109375" style="179" customWidth="1"/>
    <col min="9479" max="9479" width="11" style="179" customWidth="1"/>
    <col min="9480" max="9480" width="14.7109375" style="179" customWidth="1"/>
    <col min="9481" max="9481" width="13.5703125" style="179" customWidth="1"/>
    <col min="9482" max="9482" width="14.5703125" style="179" customWidth="1"/>
    <col min="9483" max="9483" width="13.5703125" style="179" customWidth="1"/>
    <col min="9484" max="9484" width="13.28515625" style="179" customWidth="1"/>
    <col min="9485" max="9485" width="17.5703125" style="179" customWidth="1"/>
    <col min="9486" max="9486" width="14.140625" style="179" customWidth="1"/>
    <col min="9487" max="9487" width="17.28515625" style="179" customWidth="1"/>
    <col min="9488" max="9488" width="11.28515625" style="179" customWidth="1"/>
    <col min="9489" max="9728" width="7.85546875" style="179"/>
    <col min="9729" max="9729" width="3.28515625" style="179" customWidth="1"/>
    <col min="9730" max="9730" width="2.7109375" style="179" customWidth="1"/>
    <col min="9731" max="9731" width="2.42578125" style="179" customWidth="1"/>
    <col min="9732" max="9732" width="2.5703125" style="179" customWidth="1"/>
    <col min="9733" max="9733" width="3" style="179" customWidth="1"/>
    <col min="9734" max="9734" width="44.7109375" style="179" customWidth="1"/>
    <col min="9735" max="9735" width="11" style="179" customWidth="1"/>
    <col min="9736" max="9736" width="14.7109375" style="179" customWidth="1"/>
    <col min="9737" max="9737" width="13.5703125" style="179" customWidth="1"/>
    <col min="9738" max="9738" width="14.5703125" style="179" customWidth="1"/>
    <col min="9739" max="9739" width="13.5703125" style="179" customWidth="1"/>
    <col min="9740" max="9740" width="13.28515625" style="179" customWidth="1"/>
    <col min="9741" max="9741" width="17.5703125" style="179" customWidth="1"/>
    <col min="9742" max="9742" width="14.140625" style="179" customWidth="1"/>
    <col min="9743" max="9743" width="17.28515625" style="179" customWidth="1"/>
    <col min="9744" max="9744" width="11.28515625" style="179" customWidth="1"/>
    <col min="9745" max="9984" width="7.85546875" style="179"/>
    <col min="9985" max="9985" width="3.28515625" style="179" customWidth="1"/>
    <col min="9986" max="9986" width="2.7109375" style="179" customWidth="1"/>
    <col min="9987" max="9987" width="2.42578125" style="179" customWidth="1"/>
    <col min="9988" max="9988" width="2.5703125" style="179" customWidth="1"/>
    <col min="9989" max="9989" width="3" style="179" customWidth="1"/>
    <col min="9990" max="9990" width="44.7109375" style="179" customWidth="1"/>
    <col min="9991" max="9991" width="11" style="179" customWidth="1"/>
    <col min="9992" max="9992" width="14.7109375" style="179" customWidth="1"/>
    <col min="9993" max="9993" width="13.5703125" style="179" customWidth="1"/>
    <col min="9994" max="9994" width="14.5703125" style="179" customWidth="1"/>
    <col min="9995" max="9995" width="13.5703125" style="179" customWidth="1"/>
    <col min="9996" max="9996" width="13.28515625" style="179" customWidth="1"/>
    <col min="9997" max="9997" width="17.5703125" style="179" customWidth="1"/>
    <col min="9998" max="9998" width="14.140625" style="179" customWidth="1"/>
    <col min="9999" max="9999" width="17.28515625" style="179" customWidth="1"/>
    <col min="10000" max="10000" width="11.28515625" style="179" customWidth="1"/>
    <col min="10001" max="10240" width="7.85546875" style="179"/>
    <col min="10241" max="10241" width="3.28515625" style="179" customWidth="1"/>
    <col min="10242" max="10242" width="2.7109375" style="179" customWidth="1"/>
    <col min="10243" max="10243" width="2.42578125" style="179" customWidth="1"/>
    <col min="10244" max="10244" width="2.5703125" style="179" customWidth="1"/>
    <col min="10245" max="10245" width="3" style="179" customWidth="1"/>
    <col min="10246" max="10246" width="44.7109375" style="179" customWidth="1"/>
    <col min="10247" max="10247" width="11" style="179" customWidth="1"/>
    <col min="10248" max="10248" width="14.7109375" style="179" customWidth="1"/>
    <col min="10249" max="10249" width="13.5703125" style="179" customWidth="1"/>
    <col min="10250" max="10250" width="14.5703125" style="179" customWidth="1"/>
    <col min="10251" max="10251" width="13.5703125" style="179" customWidth="1"/>
    <col min="10252" max="10252" width="13.28515625" style="179" customWidth="1"/>
    <col min="10253" max="10253" width="17.5703125" style="179" customWidth="1"/>
    <col min="10254" max="10254" width="14.140625" style="179" customWidth="1"/>
    <col min="10255" max="10255" width="17.28515625" style="179" customWidth="1"/>
    <col min="10256" max="10256" width="11.28515625" style="179" customWidth="1"/>
    <col min="10257" max="10496" width="7.85546875" style="179"/>
    <col min="10497" max="10497" width="3.28515625" style="179" customWidth="1"/>
    <col min="10498" max="10498" width="2.7109375" style="179" customWidth="1"/>
    <col min="10499" max="10499" width="2.42578125" style="179" customWidth="1"/>
    <col min="10500" max="10500" width="2.5703125" style="179" customWidth="1"/>
    <col min="10501" max="10501" width="3" style="179" customWidth="1"/>
    <col min="10502" max="10502" width="44.7109375" style="179" customWidth="1"/>
    <col min="10503" max="10503" width="11" style="179" customWidth="1"/>
    <col min="10504" max="10504" width="14.7109375" style="179" customWidth="1"/>
    <col min="10505" max="10505" width="13.5703125" style="179" customWidth="1"/>
    <col min="10506" max="10506" width="14.5703125" style="179" customWidth="1"/>
    <col min="10507" max="10507" width="13.5703125" style="179" customWidth="1"/>
    <col min="10508" max="10508" width="13.28515625" style="179" customWidth="1"/>
    <col min="10509" max="10509" width="17.5703125" style="179" customWidth="1"/>
    <col min="10510" max="10510" width="14.140625" style="179" customWidth="1"/>
    <col min="10511" max="10511" width="17.28515625" style="179" customWidth="1"/>
    <col min="10512" max="10512" width="11.28515625" style="179" customWidth="1"/>
    <col min="10513" max="10752" width="7.85546875" style="179"/>
    <col min="10753" max="10753" width="3.28515625" style="179" customWidth="1"/>
    <col min="10754" max="10754" width="2.7109375" style="179" customWidth="1"/>
    <col min="10755" max="10755" width="2.42578125" style="179" customWidth="1"/>
    <col min="10756" max="10756" width="2.5703125" style="179" customWidth="1"/>
    <col min="10757" max="10757" width="3" style="179" customWidth="1"/>
    <col min="10758" max="10758" width="44.7109375" style="179" customWidth="1"/>
    <col min="10759" max="10759" width="11" style="179" customWidth="1"/>
    <col min="10760" max="10760" width="14.7109375" style="179" customWidth="1"/>
    <col min="10761" max="10761" width="13.5703125" style="179" customWidth="1"/>
    <col min="10762" max="10762" width="14.5703125" style="179" customWidth="1"/>
    <col min="10763" max="10763" width="13.5703125" style="179" customWidth="1"/>
    <col min="10764" max="10764" width="13.28515625" style="179" customWidth="1"/>
    <col min="10765" max="10765" width="17.5703125" style="179" customWidth="1"/>
    <col min="10766" max="10766" width="14.140625" style="179" customWidth="1"/>
    <col min="10767" max="10767" width="17.28515625" style="179" customWidth="1"/>
    <col min="10768" max="10768" width="11.28515625" style="179" customWidth="1"/>
    <col min="10769" max="11008" width="7.85546875" style="179"/>
    <col min="11009" max="11009" width="3.28515625" style="179" customWidth="1"/>
    <col min="11010" max="11010" width="2.7109375" style="179" customWidth="1"/>
    <col min="11011" max="11011" width="2.42578125" style="179" customWidth="1"/>
    <col min="11012" max="11012" width="2.5703125" style="179" customWidth="1"/>
    <col min="11013" max="11013" width="3" style="179" customWidth="1"/>
    <col min="11014" max="11014" width="44.7109375" style="179" customWidth="1"/>
    <col min="11015" max="11015" width="11" style="179" customWidth="1"/>
    <col min="11016" max="11016" width="14.7109375" style="179" customWidth="1"/>
    <col min="11017" max="11017" width="13.5703125" style="179" customWidth="1"/>
    <col min="11018" max="11018" width="14.5703125" style="179" customWidth="1"/>
    <col min="11019" max="11019" width="13.5703125" style="179" customWidth="1"/>
    <col min="11020" max="11020" width="13.28515625" style="179" customWidth="1"/>
    <col min="11021" max="11021" width="17.5703125" style="179" customWidth="1"/>
    <col min="11022" max="11022" width="14.140625" style="179" customWidth="1"/>
    <col min="11023" max="11023" width="17.28515625" style="179" customWidth="1"/>
    <col min="11024" max="11024" width="11.28515625" style="179" customWidth="1"/>
    <col min="11025" max="11264" width="7.85546875" style="179"/>
    <col min="11265" max="11265" width="3.28515625" style="179" customWidth="1"/>
    <col min="11266" max="11266" width="2.7109375" style="179" customWidth="1"/>
    <col min="11267" max="11267" width="2.42578125" style="179" customWidth="1"/>
    <col min="11268" max="11268" width="2.5703125" style="179" customWidth="1"/>
    <col min="11269" max="11269" width="3" style="179" customWidth="1"/>
    <col min="11270" max="11270" width="44.7109375" style="179" customWidth="1"/>
    <col min="11271" max="11271" width="11" style="179" customWidth="1"/>
    <col min="11272" max="11272" width="14.7109375" style="179" customWidth="1"/>
    <col min="11273" max="11273" width="13.5703125" style="179" customWidth="1"/>
    <col min="11274" max="11274" width="14.5703125" style="179" customWidth="1"/>
    <col min="11275" max="11275" width="13.5703125" style="179" customWidth="1"/>
    <col min="11276" max="11276" width="13.28515625" style="179" customWidth="1"/>
    <col min="11277" max="11277" width="17.5703125" style="179" customWidth="1"/>
    <col min="11278" max="11278" width="14.140625" style="179" customWidth="1"/>
    <col min="11279" max="11279" width="17.28515625" style="179" customWidth="1"/>
    <col min="11280" max="11280" width="11.28515625" style="179" customWidth="1"/>
    <col min="11281" max="11520" width="7.85546875" style="179"/>
    <col min="11521" max="11521" width="3.28515625" style="179" customWidth="1"/>
    <col min="11522" max="11522" width="2.7109375" style="179" customWidth="1"/>
    <col min="11523" max="11523" width="2.42578125" style="179" customWidth="1"/>
    <col min="11524" max="11524" width="2.5703125" style="179" customWidth="1"/>
    <col min="11525" max="11525" width="3" style="179" customWidth="1"/>
    <col min="11526" max="11526" width="44.7109375" style="179" customWidth="1"/>
    <col min="11527" max="11527" width="11" style="179" customWidth="1"/>
    <col min="11528" max="11528" width="14.7109375" style="179" customWidth="1"/>
    <col min="11529" max="11529" width="13.5703125" style="179" customWidth="1"/>
    <col min="11530" max="11530" width="14.5703125" style="179" customWidth="1"/>
    <col min="11531" max="11531" width="13.5703125" style="179" customWidth="1"/>
    <col min="11532" max="11532" width="13.28515625" style="179" customWidth="1"/>
    <col min="11533" max="11533" width="17.5703125" style="179" customWidth="1"/>
    <col min="11534" max="11534" width="14.140625" style="179" customWidth="1"/>
    <col min="11535" max="11535" width="17.28515625" style="179" customWidth="1"/>
    <col min="11536" max="11536" width="11.28515625" style="179" customWidth="1"/>
    <col min="11537" max="11776" width="7.85546875" style="179"/>
    <col min="11777" max="11777" width="3.28515625" style="179" customWidth="1"/>
    <col min="11778" max="11778" width="2.7109375" style="179" customWidth="1"/>
    <col min="11779" max="11779" width="2.42578125" style="179" customWidth="1"/>
    <col min="11780" max="11780" width="2.5703125" style="179" customWidth="1"/>
    <col min="11781" max="11781" width="3" style="179" customWidth="1"/>
    <col min="11782" max="11782" width="44.7109375" style="179" customWidth="1"/>
    <col min="11783" max="11783" width="11" style="179" customWidth="1"/>
    <col min="11784" max="11784" width="14.7109375" style="179" customWidth="1"/>
    <col min="11785" max="11785" width="13.5703125" style="179" customWidth="1"/>
    <col min="11786" max="11786" width="14.5703125" style="179" customWidth="1"/>
    <col min="11787" max="11787" width="13.5703125" style="179" customWidth="1"/>
    <col min="11788" max="11788" width="13.28515625" style="179" customWidth="1"/>
    <col min="11789" max="11789" width="17.5703125" style="179" customWidth="1"/>
    <col min="11790" max="11790" width="14.140625" style="179" customWidth="1"/>
    <col min="11791" max="11791" width="17.28515625" style="179" customWidth="1"/>
    <col min="11792" max="11792" width="11.28515625" style="179" customWidth="1"/>
    <col min="11793" max="12032" width="7.85546875" style="179"/>
    <col min="12033" max="12033" width="3.28515625" style="179" customWidth="1"/>
    <col min="12034" max="12034" width="2.7109375" style="179" customWidth="1"/>
    <col min="12035" max="12035" width="2.42578125" style="179" customWidth="1"/>
    <col min="12036" max="12036" width="2.5703125" style="179" customWidth="1"/>
    <col min="12037" max="12037" width="3" style="179" customWidth="1"/>
    <col min="12038" max="12038" width="44.7109375" style="179" customWidth="1"/>
    <col min="12039" max="12039" width="11" style="179" customWidth="1"/>
    <col min="12040" max="12040" width="14.7109375" style="179" customWidth="1"/>
    <col min="12041" max="12041" width="13.5703125" style="179" customWidth="1"/>
    <col min="12042" max="12042" width="14.5703125" style="179" customWidth="1"/>
    <col min="12043" max="12043" width="13.5703125" style="179" customWidth="1"/>
    <col min="12044" max="12044" width="13.28515625" style="179" customWidth="1"/>
    <col min="12045" max="12045" width="17.5703125" style="179" customWidth="1"/>
    <col min="12046" max="12046" width="14.140625" style="179" customWidth="1"/>
    <col min="12047" max="12047" width="17.28515625" style="179" customWidth="1"/>
    <col min="12048" max="12048" width="11.28515625" style="179" customWidth="1"/>
    <col min="12049" max="12288" width="7.85546875" style="179"/>
    <col min="12289" max="12289" width="3.28515625" style="179" customWidth="1"/>
    <col min="12290" max="12290" width="2.7109375" style="179" customWidth="1"/>
    <col min="12291" max="12291" width="2.42578125" style="179" customWidth="1"/>
    <col min="12292" max="12292" width="2.5703125" style="179" customWidth="1"/>
    <col min="12293" max="12293" width="3" style="179" customWidth="1"/>
    <col min="12294" max="12294" width="44.7109375" style="179" customWidth="1"/>
    <col min="12295" max="12295" width="11" style="179" customWidth="1"/>
    <col min="12296" max="12296" width="14.7109375" style="179" customWidth="1"/>
    <col min="12297" max="12297" width="13.5703125" style="179" customWidth="1"/>
    <col min="12298" max="12298" width="14.5703125" style="179" customWidth="1"/>
    <col min="12299" max="12299" width="13.5703125" style="179" customWidth="1"/>
    <col min="12300" max="12300" width="13.28515625" style="179" customWidth="1"/>
    <col min="12301" max="12301" width="17.5703125" style="179" customWidth="1"/>
    <col min="12302" max="12302" width="14.140625" style="179" customWidth="1"/>
    <col min="12303" max="12303" width="17.28515625" style="179" customWidth="1"/>
    <col min="12304" max="12304" width="11.28515625" style="179" customWidth="1"/>
    <col min="12305" max="12544" width="7.85546875" style="179"/>
    <col min="12545" max="12545" width="3.28515625" style="179" customWidth="1"/>
    <col min="12546" max="12546" width="2.7109375" style="179" customWidth="1"/>
    <col min="12547" max="12547" width="2.42578125" style="179" customWidth="1"/>
    <col min="12548" max="12548" width="2.5703125" style="179" customWidth="1"/>
    <col min="12549" max="12549" width="3" style="179" customWidth="1"/>
    <col min="12550" max="12550" width="44.7109375" style="179" customWidth="1"/>
    <col min="12551" max="12551" width="11" style="179" customWidth="1"/>
    <col min="12552" max="12552" width="14.7109375" style="179" customWidth="1"/>
    <col min="12553" max="12553" width="13.5703125" style="179" customWidth="1"/>
    <col min="12554" max="12554" width="14.5703125" style="179" customWidth="1"/>
    <col min="12555" max="12555" width="13.5703125" style="179" customWidth="1"/>
    <col min="12556" max="12556" width="13.28515625" style="179" customWidth="1"/>
    <col min="12557" max="12557" width="17.5703125" style="179" customWidth="1"/>
    <col min="12558" max="12558" width="14.140625" style="179" customWidth="1"/>
    <col min="12559" max="12559" width="17.28515625" style="179" customWidth="1"/>
    <col min="12560" max="12560" width="11.28515625" style="179" customWidth="1"/>
    <col min="12561" max="12800" width="7.85546875" style="179"/>
    <col min="12801" max="12801" width="3.28515625" style="179" customWidth="1"/>
    <col min="12802" max="12802" width="2.7109375" style="179" customWidth="1"/>
    <col min="12803" max="12803" width="2.42578125" style="179" customWidth="1"/>
    <col min="12804" max="12804" width="2.5703125" style="179" customWidth="1"/>
    <col min="12805" max="12805" width="3" style="179" customWidth="1"/>
    <col min="12806" max="12806" width="44.7109375" style="179" customWidth="1"/>
    <col min="12807" max="12807" width="11" style="179" customWidth="1"/>
    <col min="12808" max="12808" width="14.7109375" style="179" customWidth="1"/>
    <col min="12809" max="12809" width="13.5703125" style="179" customWidth="1"/>
    <col min="12810" max="12810" width="14.5703125" style="179" customWidth="1"/>
    <col min="12811" max="12811" width="13.5703125" style="179" customWidth="1"/>
    <col min="12812" max="12812" width="13.28515625" style="179" customWidth="1"/>
    <col min="12813" max="12813" width="17.5703125" style="179" customWidth="1"/>
    <col min="12814" max="12814" width="14.140625" style="179" customWidth="1"/>
    <col min="12815" max="12815" width="17.28515625" style="179" customWidth="1"/>
    <col min="12816" max="12816" width="11.28515625" style="179" customWidth="1"/>
    <col min="12817" max="13056" width="7.85546875" style="179"/>
    <col min="13057" max="13057" width="3.28515625" style="179" customWidth="1"/>
    <col min="13058" max="13058" width="2.7109375" style="179" customWidth="1"/>
    <col min="13059" max="13059" width="2.42578125" style="179" customWidth="1"/>
    <col min="13060" max="13060" width="2.5703125" style="179" customWidth="1"/>
    <col min="13061" max="13061" width="3" style="179" customWidth="1"/>
    <col min="13062" max="13062" width="44.7109375" style="179" customWidth="1"/>
    <col min="13063" max="13063" width="11" style="179" customWidth="1"/>
    <col min="13064" max="13064" width="14.7109375" style="179" customWidth="1"/>
    <col min="13065" max="13065" width="13.5703125" style="179" customWidth="1"/>
    <col min="13066" max="13066" width="14.5703125" style="179" customWidth="1"/>
    <col min="13067" max="13067" width="13.5703125" style="179" customWidth="1"/>
    <col min="13068" max="13068" width="13.28515625" style="179" customWidth="1"/>
    <col min="13069" max="13069" width="17.5703125" style="179" customWidth="1"/>
    <col min="13070" max="13070" width="14.140625" style="179" customWidth="1"/>
    <col min="13071" max="13071" width="17.28515625" style="179" customWidth="1"/>
    <col min="13072" max="13072" width="11.28515625" style="179" customWidth="1"/>
    <col min="13073" max="13312" width="7.85546875" style="179"/>
    <col min="13313" max="13313" width="3.28515625" style="179" customWidth="1"/>
    <col min="13314" max="13314" width="2.7109375" style="179" customWidth="1"/>
    <col min="13315" max="13315" width="2.42578125" style="179" customWidth="1"/>
    <col min="13316" max="13316" width="2.5703125" style="179" customWidth="1"/>
    <col min="13317" max="13317" width="3" style="179" customWidth="1"/>
    <col min="13318" max="13318" width="44.7109375" style="179" customWidth="1"/>
    <col min="13319" max="13319" width="11" style="179" customWidth="1"/>
    <col min="13320" max="13320" width="14.7109375" style="179" customWidth="1"/>
    <col min="13321" max="13321" width="13.5703125" style="179" customWidth="1"/>
    <col min="13322" max="13322" width="14.5703125" style="179" customWidth="1"/>
    <col min="13323" max="13323" width="13.5703125" style="179" customWidth="1"/>
    <col min="13324" max="13324" width="13.28515625" style="179" customWidth="1"/>
    <col min="13325" max="13325" width="17.5703125" style="179" customWidth="1"/>
    <col min="13326" max="13326" width="14.140625" style="179" customWidth="1"/>
    <col min="13327" max="13327" width="17.28515625" style="179" customWidth="1"/>
    <col min="13328" max="13328" width="11.28515625" style="179" customWidth="1"/>
    <col min="13329" max="13568" width="7.85546875" style="179"/>
    <col min="13569" max="13569" width="3.28515625" style="179" customWidth="1"/>
    <col min="13570" max="13570" width="2.7109375" style="179" customWidth="1"/>
    <col min="13571" max="13571" width="2.42578125" style="179" customWidth="1"/>
    <col min="13572" max="13572" width="2.5703125" style="179" customWidth="1"/>
    <col min="13573" max="13573" width="3" style="179" customWidth="1"/>
    <col min="13574" max="13574" width="44.7109375" style="179" customWidth="1"/>
    <col min="13575" max="13575" width="11" style="179" customWidth="1"/>
    <col min="13576" max="13576" width="14.7109375" style="179" customWidth="1"/>
    <col min="13577" max="13577" width="13.5703125" style="179" customWidth="1"/>
    <col min="13578" max="13578" width="14.5703125" style="179" customWidth="1"/>
    <col min="13579" max="13579" width="13.5703125" style="179" customWidth="1"/>
    <col min="13580" max="13580" width="13.28515625" style="179" customWidth="1"/>
    <col min="13581" max="13581" width="17.5703125" style="179" customWidth="1"/>
    <col min="13582" max="13582" width="14.140625" style="179" customWidth="1"/>
    <col min="13583" max="13583" width="17.28515625" style="179" customWidth="1"/>
    <col min="13584" max="13584" width="11.28515625" style="179" customWidth="1"/>
    <col min="13585" max="13824" width="7.85546875" style="179"/>
    <col min="13825" max="13825" width="3.28515625" style="179" customWidth="1"/>
    <col min="13826" max="13826" width="2.7109375" style="179" customWidth="1"/>
    <col min="13827" max="13827" width="2.42578125" style="179" customWidth="1"/>
    <col min="13828" max="13828" width="2.5703125" style="179" customWidth="1"/>
    <col min="13829" max="13829" width="3" style="179" customWidth="1"/>
    <col min="13830" max="13830" width="44.7109375" style="179" customWidth="1"/>
    <col min="13831" max="13831" width="11" style="179" customWidth="1"/>
    <col min="13832" max="13832" width="14.7109375" style="179" customWidth="1"/>
    <col min="13833" max="13833" width="13.5703125" style="179" customWidth="1"/>
    <col min="13834" max="13834" width="14.5703125" style="179" customWidth="1"/>
    <col min="13835" max="13835" width="13.5703125" style="179" customWidth="1"/>
    <col min="13836" max="13836" width="13.28515625" style="179" customWidth="1"/>
    <col min="13837" max="13837" width="17.5703125" style="179" customWidth="1"/>
    <col min="13838" max="13838" width="14.140625" style="179" customWidth="1"/>
    <col min="13839" max="13839" width="17.28515625" style="179" customWidth="1"/>
    <col min="13840" max="13840" width="11.28515625" style="179" customWidth="1"/>
    <col min="13841" max="14080" width="7.85546875" style="179"/>
    <col min="14081" max="14081" width="3.28515625" style="179" customWidth="1"/>
    <col min="14082" max="14082" width="2.7109375" style="179" customWidth="1"/>
    <col min="14083" max="14083" width="2.42578125" style="179" customWidth="1"/>
    <col min="14084" max="14084" width="2.5703125" style="179" customWidth="1"/>
    <col min="14085" max="14085" width="3" style="179" customWidth="1"/>
    <col min="14086" max="14086" width="44.7109375" style="179" customWidth="1"/>
    <col min="14087" max="14087" width="11" style="179" customWidth="1"/>
    <col min="14088" max="14088" width="14.7109375" style="179" customWidth="1"/>
    <col min="14089" max="14089" width="13.5703125" style="179" customWidth="1"/>
    <col min="14090" max="14090" width="14.5703125" style="179" customWidth="1"/>
    <col min="14091" max="14091" width="13.5703125" style="179" customWidth="1"/>
    <col min="14092" max="14092" width="13.28515625" style="179" customWidth="1"/>
    <col min="14093" max="14093" width="17.5703125" style="179" customWidth="1"/>
    <col min="14094" max="14094" width="14.140625" style="179" customWidth="1"/>
    <col min="14095" max="14095" width="17.28515625" style="179" customWidth="1"/>
    <col min="14096" max="14096" width="11.28515625" style="179" customWidth="1"/>
    <col min="14097" max="14336" width="7.85546875" style="179"/>
    <col min="14337" max="14337" width="3.28515625" style="179" customWidth="1"/>
    <col min="14338" max="14338" width="2.7109375" style="179" customWidth="1"/>
    <col min="14339" max="14339" width="2.42578125" style="179" customWidth="1"/>
    <col min="14340" max="14340" width="2.5703125" style="179" customWidth="1"/>
    <col min="14341" max="14341" width="3" style="179" customWidth="1"/>
    <col min="14342" max="14342" width="44.7109375" style="179" customWidth="1"/>
    <col min="14343" max="14343" width="11" style="179" customWidth="1"/>
    <col min="14344" max="14344" width="14.7109375" style="179" customWidth="1"/>
    <col min="14345" max="14345" width="13.5703125" style="179" customWidth="1"/>
    <col min="14346" max="14346" width="14.5703125" style="179" customWidth="1"/>
    <col min="14347" max="14347" width="13.5703125" style="179" customWidth="1"/>
    <col min="14348" max="14348" width="13.28515625" style="179" customWidth="1"/>
    <col min="14349" max="14349" width="17.5703125" style="179" customWidth="1"/>
    <col min="14350" max="14350" width="14.140625" style="179" customWidth="1"/>
    <col min="14351" max="14351" width="17.28515625" style="179" customWidth="1"/>
    <col min="14352" max="14352" width="11.28515625" style="179" customWidth="1"/>
    <col min="14353" max="14592" width="7.85546875" style="179"/>
    <col min="14593" max="14593" width="3.28515625" style="179" customWidth="1"/>
    <col min="14594" max="14594" width="2.7109375" style="179" customWidth="1"/>
    <col min="14595" max="14595" width="2.42578125" style="179" customWidth="1"/>
    <col min="14596" max="14596" width="2.5703125" style="179" customWidth="1"/>
    <col min="14597" max="14597" width="3" style="179" customWidth="1"/>
    <col min="14598" max="14598" width="44.7109375" style="179" customWidth="1"/>
    <col min="14599" max="14599" width="11" style="179" customWidth="1"/>
    <col min="14600" max="14600" width="14.7109375" style="179" customWidth="1"/>
    <col min="14601" max="14601" width="13.5703125" style="179" customWidth="1"/>
    <col min="14602" max="14602" width="14.5703125" style="179" customWidth="1"/>
    <col min="14603" max="14603" width="13.5703125" style="179" customWidth="1"/>
    <col min="14604" max="14604" width="13.28515625" style="179" customWidth="1"/>
    <col min="14605" max="14605" width="17.5703125" style="179" customWidth="1"/>
    <col min="14606" max="14606" width="14.140625" style="179" customWidth="1"/>
    <col min="14607" max="14607" width="17.28515625" style="179" customWidth="1"/>
    <col min="14608" max="14608" width="11.28515625" style="179" customWidth="1"/>
    <col min="14609" max="14848" width="7.85546875" style="179"/>
    <col min="14849" max="14849" width="3.28515625" style="179" customWidth="1"/>
    <col min="14850" max="14850" width="2.7109375" style="179" customWidth="1"/>
    <col min="14851" max="14851" width="2.42578125" style="179" customWidth="1"/>
    <col min="14852" max="14852" width="2.5703125" style="179" customWidth="1"/>
    <col min="14853" max="14853" width="3" style="179" customWidth="1"/>
    <col min="14854" max="14854" width="44.7109375" style="179" customWidth="1"/>
    <col min="14855" max="14855" width="11" style="179" customWidth="1"/>
    <col min="14856" max="14856" width="14.7109375" style="179" customWidth="1"/>
    <col min="14857" max="14857" width="13.5703125" style="179" customWidth="1"/>
    <col min="14858" max="14858" width="14.5703125" style="179" customWidth="1"/>
    <col min="14859" max="14859" width="13.5703125" style="179" customWidth="1"/>
    <col min="14860" max="14860" width="13.28515625" style="179" customWidth="1"/>
    <col min="14861" max="14861" width="17.5703125" style="179" customWidth="1"/>
    <col min="14862" max="14862" width="14.140625" style="179" customWidth="1"/>
    <col min="14863" max="14863" width="17.28515625" style="179" customWidth="1"/>
    <col min="14864" max="14864" width="11.28515625" style="179" customWidth="1"/>
    <col min="14865" max="15104" width="7.85546875" style="179"/>
    <col min="15105" max="15105" width="3.28515625" style="179" customWidth="1"/>
    <col min="15106" max="15106" width="2.7109375" style="179" customWidth="1"/>
    <col min="15107" max="15107" width="2.42578125" style="179" customWidth="1"/>
    <col min="15108" max="15108" width="2.5703125" style="179" customWidth="1"/>
    <col min="15109" max="15109" width="3" style="179" customWidth="1"/>
    <col min="15110" max="15110" width="44.7109375" style="179" customWidth="1"/>
    <col min="15111" max="15111" width="11" style="179" customWidth="1"/>
    <col min="15112" max="15112" width="14.7109375" style="179" customWidth="1"/>
    <col min="15113" max="15113" width="13.5703125" style="179" customWidth="1"/>
    <col min="15114" max="15114" width="14.5703125" style="179" customWidth="1"/>
    <col min="15115" max="15115" width="13.5703125" style="179" customWidth="1"/>
    <col min="15116" max="15116" width="13.28515625" style="179" customWidth="1"/>
    <col min="15117" max="15117" width="17.5703125" style="179" customWidth="1"/>
    <col min="15118" max="15118" width="14.140625" style="179" customWidth="1"/>
    <col min="15119" max="15119" width="17.28515625" style="179" customWidth="1"/>
    <col min="15120" max="15120" width="11.28515625" style="179" customWidth="1"/>
    <col min="15121" max="15360" width="7.85546875" style="179"/>
    <col min="15361" max="15361" width="3.28515625" style="179" customWidth="1"/>
    <col min="15362" max="15362" width="2.7109375" style="179" customWidth="1"/>
    <col min="15363" max="15363" width="2.42578125" style="179" customWidth="1"/>
    <col min="15364" max="15364" width="2.5703125" style="179" customWidth="1"/>
    <col min="15365" max="15365" width="3" style="179" customWidth="1"/>
    <col min="15366" max="15366" width="44.7109375" style="179" customWidth="1"/>
    <col min="15367" max="15367" width="11" style="179" customWidth="1"/>
    <col min="15368" max="15368" width="14.7109375" style="179" customWidth="1"/>
    <col min="15369" max="15369" width="13.5703125" style="179" customWidth="1"/>
    <col min="15370" max="15370" width="14.5703125" style="179" customWidth="1"/>
    <col min="15371" max="15371" width="13.5703125" style="179" customWidth="1"/>
    <col min="15372" max="15372" width="13.28515625" style="179" customWidth="1"/>
    <col min="15373" max="15373" width="17.5703125" style="179" customWidth="1"/>
    <col min="15374" max="15374" width="14.140625" style="179" customWidth="1"/>
    <col min="15375" max="15375" width="17.28515625" style="179" customWidth="1"/>
    <col min="15376" max="15376" width="11.28515625" style="179" customWidth="1"/>
    <col min="15377" max="15616" width="7.85546875" style="179"/>
    <col min="15617" max="15617" width="3.28515625" style="179" customWidth="1"/>
    <col min="15618" max="15618" width="2.7109375" style="179" customWidth="1"/>
    <col min="15619" max="15619" width="2.42578125" style="179" customWidth="1"/>
    <col min="15620" max="15620" width="2.5703125" style="179" customWidth="1"/>
    <col min="15621" max="15621" width="3" style="179" customWidth="1"/>
    <col min="15622" max="15622" width="44.7109375" style="179" customWidth="1"/>
    <col min="15623" max="15623" width="11" style="179" customWidth="1"/>
    <col min="15624" max="15624" width="14.7109375" style="179" customWidth="1"/>
    <col min="15625" max="15625" width="13.5703125" style="179" customWidth="1"/>
    <col min="15626" max="15626" width="14.5703125" style="179" customWidth="1"/>
    <col min="15627" max="15627" width="13.5703125" style="179" customWidth="1"/>
    <col min="15628" max="15628" width="13.28515625" style="179" customWidth="1"/>
    <col min="15629" max="15629" width="17.5703125" style="179" customWidth="1"/>
    <col min="15630" max="15630" width="14.140625" style="179" customWidth="1"/>
    <col min="15631" max="15631" width="17.28515625" style="179" customWidth="1"/>
    <col min="15632" max="15632" width="11.28515625" style="179" customWidth="1"/>
    <col min="15633" max="15872" width="7.85546875" style="179"/>
    <col min="15873" max="15873" width="3.28515625" style="179" customWidth="1"/>
    <col min="15874" max="15874" width="2.7109375" style="179" customWidth="1"/>
    <col min="15875" max="15875" width="2.42578125" style="179" customWidth="1"/>
    <col min="15876" max="15876" width="2.5703125" style="179" customWidth="1"/>
    <col min="15877" max="15877" width="3" style="179" customWidth="1"/>
    <col min="15878" max="15878" width="44.7109375" style="179" customWidth="1"/>
    <col min="15879" max="15879" width="11" style="179" customWidth="1"/>
    <col min="15880" max="15880" width="14.7109375" style="179" customWidth="1"/>
    <col min="15881" max="15881" width="13.5703125" style="179" customWidth="1"/>
    <col min="15882" max="15882" width="14.5703125" style="179" customWidth="1"/>
    <col min="15883" max="15883" width="13.5703125" style="179" customWidth="1"/>
    <col min="15884" max="15884" width="13.28515625" style="179" customWidth="1"/>
    <col min="15885" max="15885" width="17.5703125" style="179" customWidth="1"/>
    <col min="15886" max="15886" width="14.140625" style="179" customWidth="1"/>
    <col min="15887" max="15887" width="17.28515625" style="179" customWidth="1"/>
    <col min="15888" max="15888" width="11.28515625" style="179" customWidth="1"/>
    <col min="15889" max="16128" width="7.85546875" style="179"/>
    <col min="16129" max="16129" width="3.28515625" style="179" customWidth="1"/>
    <col min="16130" max="16130" width="2.7109375" style="179" customWidth="1"/>
    <col min="16131" max="16131" width="2.42578125" style="179" customWidth="1"/>
    <col min="16132" max="16132" width="2.5703125" style="179" customWidth="1"/>
    <col min="16133" max="16133" width="3" style="179" customWidth="1"/>
    <col min="16134" max="16134" width="44.7109375" style="179" customWidth="1"/>
    <col min="16135" max="16135" width="11" style="179" customWidth="1"/>
    <col min="16136" max="16136" width="14.7109375" style="179" customWidth="1"/>
    <col min="16137" max="16137" width="13.5703125" style="179" customWidth="1"/>
    <col min="16138" max="16138" width="14.5703125" style="179" customWidth="1"/>
    <col min="16139" max="16139" width="13.5703125" style="179" customWidth="1"/>
    <col min="16140" max="16140" width="13.28515625" style="179" customWidth="1"/>
    <col min="16141" max="16141" width="17.5703125" style="179" customWidth="1"/>
    <col min="16142" max="16142" width="14.140625" style="179" customWidth="1"/>
    <col min="16143" max="16143" width="17.28515625" style="179" customWidth="1"/>
    <col min="16144" max="16144" width="11.28515625" style="179" customWidth="1"/>
    <col min="16145" max="16384" width="7.85546875" style="179"/>
  </cols>
  <sheetData>
    <row r="1" spans="1:230" s="177" customFormat="1" ht="14.25">
      <c r="A1" s="129" t="s">
        <v>158</v>
      </c>
      <c r="B1" s="130"/>
      <c r="C1" s="130"/>
      <c r="D1" s="130"/>
      <c r="E1" s="130"/>
      <c r="F1" s="130"/>
      <c r="G1" s="48" t="s">
        <v>151</v>
      </c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r="2" spans="1:230" ht="15" thickBot="1">
      <c r="A2" s="178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</row>
    <row r="3" spans="1:230" s="185" customFormat="1" ht="14.25">
      <c r="A3" s="473" t="s">
        <v>193</v>
      </c>
      <c r="B3" s="474"/>
      <c r="C3" s="474"/>
      <c r="D3" s="474"/>
      <c r="E3" s="474"/>
      <c r="F3" s="474"/>
      <c r="G3" s="180"/>
      <c r="H3" s="181" t="s">
        <v>253</v>
      </c>
      <c r="I3" s="180"/>
      <c r="J3" s="180"/>
      <c r="K3" s="180"/>
      <c r="L3" s="182"/>
      <c r="M3" s="182"/>
      <c r="N3" s="182"/>
      <c r="O3" s="182"/>
      <c r="P3" s="183"/>
      <c r="Q3" s="184"/>
      <c r="R3" s="184"/>
      <c r="S3" s="184"/>
      <c r="T3" s="184"/>
      <c r="U3" s="184"/>
      <c r="V3" s="184"/>
      <c r="W3" s="184"/>
      <c r="X3" s="184"/>
    </row>
    <row r="4" spans="1:230" s="189" customFormat="1" ht="18">
      <c r="A4" s="186"/>
      <c r="B4" s="187"/>
      <c r="C4" s="187"/>
      <c r="D4" s="187"/>
      <c r="E4" s="187"/>
      <c r="F4" s="187"/>
      <c r="G4" s="188"/>
      <c r="H4" s="187"/>
      <c r="I4" s="187"/>
      <c r="J4" s="187"/>
      <c r="K4" s="187"/>
      <c r="L4" s="187"/>
      <c r="M4" s="187"/>
      <c r="N4" s="475" t="s">
        <v>246</v>
      </c>
      <c r="O4" s="475"/>
      <c r="P4" s="476"/>
      <c r="Q4" s="184"/>
      <c r="R4" s="184"/>
      <c r="S4" s="184"/>
      <c r="T4" s="184"/>
      <c r="U4" s="184"/>
      <c r="V4" s="184"/>
      <c r="W4" s="184"/>
      <c r="X4" s="184"/>
    </row>
    <row r="5" spans="1:230" s="189" customFormat="1" ht="14.25">
      <c r="A5" s="186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90" t="s">
        <v>169</v>
      </c>
      <c r="O5" s="188"/>
      <c r="P5" s="191"/>
      <c r="Q5" s="184"/>
      <c r="R5" s="184"/>
      <c r="S5" s="184"/>
      <c r="T5" s="184"/>
      <c r="U5" s="184"/>
      <c r="V5" s="184"/>
      <c r="W5" s="184"/>
      <c r="X5" s="184"/>
    </row>
    <row r="6" spans="1:230" s="198" customFormat="1" ht="14.25">
      <c r="A6" s="192"/>
      <c r="B6" s="193"/>
      <c r="C6" s="193"/>
      <c r="D6" s="193"/>
      <c r="E6" s="194"/>
      <c r="F6" s="195"/>
      <c r="G6" s="196" t="s">
        <v>1</v>
      </c>
      <c r="H6" s="477" t="s">
        <v>2</v>
      </c>
      <c r="I6" s="477"/>
      <c r="J6" s="477"/>
      <c r="K6" s="478"/>
      <c r="L6" s="193"/>
      <c r="M6" s="193"/>
      <c r="N6" s="147" t="s">
        <v>19</v>
      </c>
      <c r="O6" s="188"/>
      <c r="P6" s="191"/>
      <c r="Q6" s="197"/>
      <c r="R6" s="197"/>
      <c r="S6" s="197"/>
      <c r="T6" s="197"/>
      <c r="U6" s="197"/>
      <c r="V6" s="197"/>
      <c r="W6" s="197"/>
      <c r="X6" s="197"/>
    </row>
    <row r="7" spans="1:230" s="189" customFormat="1" ht="14.25">
      <c r="A7" s="199"/>
      <c r="B7" s="188"/>
      <c r="C7" s="188"/>
      <c r="D7" s="188"/>
      <c r="E7" s="200" t="s">
        <v>161</v>
      </c>
      <c r="F7" s="201"/>
      <c r="G7" s="148">
        <v>1016060</v>
      </c>
      <c r="H7" s="148" t="s">
        <v>240</v>
      </c>
      <c r="I7" s="201"/>
      <c r="J7" s="201"/>
      <c r="K7" s="202"/>
      <c r="L7" s="188"/>
      <c r="M7" s="188"/>
      <c r="N7" s="188"/>
      <c r="O7" s="188"/>
      <c r="P7" s="191"/>
      <c r="Q7" s="184"/>
      <c r="R7" s="184"/>
      <c r="S7" s="184"/>
      <c r="T7" s="184"/>
      <c r="U7" s="184"/>
      <c r="V7" s="184"/>
      <c r="W7" s="184"/>
      <c r="X7" s="184"/>
    </row>
    <row r="8" spans="1:230" s="189" customFormat="1" ht="15" thickBot="1">
      <c r="A8" s="203"/>
      <c r="B8" s="204"/>
      <c r="C8" s="204"/>
      <c r="D8" s="204"/>
      <c r="E8" s="205"/>
      <c r="F8" s="204"/>
      <c r="G8" s="206"/>
      <c r="H8" s="207"/>
      <c r="I8" s="207"/>
      <c r="J8" s="207"/>
      <c r="K8" s="208"/>
      <c r="L8" s="204"/>
      <c r="M8" s="204"/>
      <c r="N8" s="204"/>
      <c r="O8" s="204"/>
      <c r="P8" s="209"/>
      <c r="Q8" s="184"/>
      <c r="R8" s="184"/>
      <c r="S8" s="184"/>
      <c r="T8" s="184"/>
      <c r="U8" s="184"/>
      <c r="V8" s="184"/>
      <c r="W8" s="184"/>
      <c r="X8" s="184"/>
    </row>
    <row r="9" spans="1:230" ht="15" thickBot="1">
      <c r="A9" s="199"/>
      <c r="B9" s="188"/>
      <c r="C9" s="188"/>
      <c r="D9" s="188"/>
      <c r="E9" s="188"/>
      <c r="F9" s="188"/>
      <c r="G9" s="188"/>
      <c r="H9" s="188"/>
      <c r="I9" s="188"/>
      <c r="J9" s="173"/>
      <c r="K9" s="188"/>
      <c r="L9" s="188"/>
      <c r="M9" s="188"/>
      <c r="N9" s="188" t="s">
        <v>170</v>
      </c>
      <c r="O9" s="188"/>
      <c r="P9" s="210"/>
      <c r="Q9" s="173"/>
      <c r="R9" s="173"/>
      <c r="S9" s="173"/>
      <c r="T9" s="173"/>
      <c r="U9" s="173"/>
      <c r="V9" s="173"/>
      <c r="W9" s="173"/>
      <c r="X9" s="173"/>
    </row>
    <row r="10" spans="1:230" s="216" customFormat="1" ht="15" thickTop="1">
      <c r="A10" s="211"/>
      <c r="B10" s="212"/>
      <c r="C10" s="212"/>
      <c r="D10" s="212"/>
      <c r="E10" s="212"/>
      <c r="F10" s="212"/>
      <c r="G10" s="213">
        <v>600</v>
      </c>
      <c r="H10" s="213">
        <v>601</v>
      </c>
      <c r="I10" s="213">
        <v>602</v>
      </c>
      <c r="J10" s="213">
        <v>603</v>
      </c>
      <c r="K10" s="213">
        <v>604</v>
      </c>
      <c r="L10" s="213" t="s">
        <v>171</v>
      </c>
      <c r="M10" s="213" t="s">
        <v>172</v>
      </c>
      <c r="N10" s="213" t="s">
        <v>236</v>
      </c>
      <c r="O10" s="213">
        <v>231</v>
      </c>
      <c r="P10" s="214" t="s">
        <v>174</v>
      </c>
      <c r="Q10" s="187"/>
      <c r="R10" s="187"/>
      <c r="S10" s="187"/>
      <c r="T10" s="187"/>
      <c r="U10" s="187"/>
      <c r="V10" s="187"/>
      <c r="W10" s="187"/>
      <c r="X10" s="187"/>
      <c r="Y10" s="215"/>
      <c r="Z10" s="215"/>
      <c r="AA10" s="215"/>
      <c r="AB10" s="215"/>
      <c r="AC10" s="215"/>
      <c r="AD10" s="215"/>
      <c r="AE10" s="215"/>
      <c r="AF10" s="215"/>
      <c r="AG10" s="21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  <c r="BI10" s="215"/>
      <c r="BJ10" s="215"/>
      <c r="BK10" s="215"/>
      <c r="BL10" s="215"/>
      <c r="BM10" s="215"/>
      <c r="BN10" s="215"/>
      <c r="BO10" s="215"/>
      <c r="BP10" s="215"/>
      <c r="BQ10" s="215"/>
      <c r="BR10" s="215"/>
      <c r="BS10" s="215"/>
      <c r="BT10" s="215"/>
      <c r="BU10" s="215"/>
      <c r="BV10" s="215"/>
      <c r="BW10" s="215"/>
      <c r="BX10" s="215"/>
      <c r="BY10" s="215"/>
      <c r="BZ10" s="215"/>
      <c r="CA10" s="215"/>
      <c r="CB10" s="215"/>
      <c r="CC10" s="215"/>
      <c r="CD10" s="215"/>
      <c r="CE10" s="215"/>
      <c r="CF10" s="215"/>
      <c r="CG10" s="215"/>
      <c r="CH10" s="215"/>
      <c r="CI10" s="215"/>
      <c r="CJ10" s="215"/>
      <c r="CK10" s="215"/>
      <c r="CL10" s="215"/>
      <c r="CM10" s="215"/>
      <c r="CN10" s="215"/>
      <c r="CO10" s="215"/>
      <c r="CP10" s="215"/>
      <c r="CQ10" s="215"/>
      <c r="CR10" s="215"/>
      <c r="CS10" s="215"/>
      <c r="CT10" s="215"/>
      <c r="CU10" s="215"/>
      <c r="CV10" s="215"/>
      <c r="CW10" s="215"/>
      <c r="CX10" s="215"/>
      <c r="CY10" s="215"/>
      <c r="CZ10" s="215"/>
      <c r="DA10" s="215"/>
      <c r="DB10" s="215"/>
      <c r="DC10" s="215"/>
      <c r="DD10" s="215"/>
      <c r="DE10" s="215"/>
      <c r="DF10" s="215"/>
      <c r="DG10" s="215"/>
      <c r="DH10" s="215"/>
      <c r="DI10" s="215"/>
      <c r="DJ10" s="215"/>
      <c r="DK10" s="215"/>
      <c r="DL10" s="215"/>
      <c r="DM10" s="215"/>
      <c r="DN10" s="215"/>
      <c r="DO10" s="215"/>
      <c r="DP10" s="215"/>
      <c r="DQ10" s="215"/>
      <c r="DR10" s="215"/>
      <c r="DS10" s="215"/>
      <c r="DT10" s="215"/>
      <c r="DU10" s="215"/>
      <c r="DV10" s="215"/>
      <c r="DW10" s="215"/>
      <c r="DX10" s="215"/>
      <c r="DY10" s="215"/>
      <c r="DZ10" s="215"/>
      <c r="EA10" s="215"/>
      <c r="EB10" s="215"/>
      <c r="EC10" s="215"/>
      <c r="ED10" s="215"/>
      <c r="EE10" s="215"/>
      <c r="EF10" s="215"/>
      <c r="EG10" s="215"/>
      <c r="EH10" s="215"/>
      <c r="EI10" s="215"/>
      <c r="EJ10" s="215"/>
      <c r="EK10" s="215"/>
      <c r="EL10" s="215"/>
      <c r="EM10" s="215"/>
      <c r="EN10" s="215"/>
      <c r="EO10" s="215"/>
      <c r="EP10" s="215"/>
      <c r="EQ10" s="215"/>
      <c r="ER10" s="215"/>
      <c r="ES10" s="215"/>
      <c r="ET10" s="215"/>
      <c r="EU10" s="215"/>
      <c r="EV10" s="215"/>
      <c r="EW10" s="215"/>
      <c r="EX10" s="215"/>
      <c r="EY10" s="215"/>
      <c r="EZ10" s="215"/>
      <c r="FA10" s="215"/>
      <c r="FB10" s="215"/>
      <c r="FC10" s="215"/>
      <c r="FD10" s="215"/>
      <c r="FE10" s="215"/>
      <c r="FF10" s="215"/>
      <c r="FG10" s="215"/>
      <c r="FH10" s="215"/>
      <c r="FI10" s="215"/>
      <c r="FJ10" s="215"/>
      <c r="FK10" s="215"/>
      <c r="FL10" s="215"/>
      <c r="FM10" s="215"/>
      <c r="FN10" s="215"/>
      <c r="FO10" s="215"/>
      <c r="FP10" s="215"/>
      <c r="FQ10" s="215"/>
      <c r="FR10" s="215"/>
      <c r="FS10" s="215"/>
      <c r="FT10" s="215"/>
      <c r="FU10" s="215"/>
      <c r="FV10" s="215"/>
      <c r="FW10" s="215"/>
      <c r="FX10" s="215"/>
      <c r="FY10" s="215"/>
      <c r="FZ10" s="215"/>
      <c r="GA10" s="215"/>
      <c r="GB10" s="215"/>
      <c r="GC10" s="215"/>
      <c r="GD10" s="215"/>
      <c r="GE10" s="215"/>
      <c r="GF10" s="215"/>
      <c r="GG10" s="215"/>
      <c r="GH10" s="215"/>
      <c r="GI10" s="215"/>
      <c r="GJ10" s="215"/>
      <c r="GK10" s="215"/>
      <c r="GL10" s="215"/>
      <c r="GM10" s="215"/>
      <c r="GN10" s="215"/>
      <c r="GO10" s="215"/>
      <c r="GP10" s="215"/>
      <c r="GQ10" s="215"/>
      <c r="GR10" s="215"/>
      <c r="GS10" s="215"/>
      <c r="GT10" s="215"/>
      <c r="GU10" s="215"/>
      <c r="GV10" s="215"/>
      <c r="GW10" s="215"/>
      <c r="GX10" s="215"/>
      <c r="GY10" s="215"/>
      <c r="GZ10" s="215"/>
      <c r="HA10" s="215"/>
      <c r="HB10" s="215"/>
      <c r="HC10" s="215"/>
      <c r="HD10" s="215"/>
      <c r="HE10" s="215"/>
      <c r="HF10" s="215"/>
      <c r="HG10" s="215"/>
      <c r="HH10" s="215"/>
      <c r="HI10" s="215"/>
      <c r="HJ10" s="215"/>
      <c r="HK10" s="215"/>
      <c r="HL10" s="215"/>
      <c r="HM10" s="215"/>
      <c r="HN10" s="215"/>
      <c r="HO10" s="215"/>
      <c r="HP10" s="215"/>
      <c r="HQ10" s="215"/>
      <c r="HR10" s="215"/>
      <c r="HS10" s="215"/>
      <c r="HT10" s="215"/>
      <c r="HU10" s="215"/>
      <c r="HV10" s="215"/>
    </row>
    <row r="11" spans="1:230" s="224" customFormat="1" ht="57">
      <c r="A11" s="217" t="s">
        <v>175</v>
      </c>
      <c r="B11" s="218"/>
      <c r="C11" s="218" t="s">
        <v>176</v>
      </c>
      <c r="D11" s="218"/>
      <c r="E11" s="218" t="s">
        <v>177</v>
      </c>
      <c r="F11" s="218"/>
      <c r="G11" s="219" t="s">
        <v>178</v>
      </c>
      <c r="H11" s="219" t="s">
        <v>179</v>
      </c>
      <c r="I11" s="219" t="s">
        <v>180</v>
      </c>
      <c r="J11" s="219" t="s">
        <v>181</v>
      </c>
      <c r="K11" s="219" t="s">
        <v>182</v>
      </c>
      <c r="L11" s="219" t="s">
        <v>183</v>
      </c>
      <c r="M11" s="219" t="s">
        <v>184</v>
      </c>
      <c r="N11" s="219" t="s">
        <v>185</v>
      </c>
      <c r="O11" s="219" t="s">
        <v>186</v>
      </c>
      <c r="P11" s="220"/>
      <c r="Q11" s="221"/>
      <c r="R11" s="221"/>
      <c r="S11" s="221"/>
      <c r="T11" s="221"/>
      <c r="U11" s="221"/>
      <c r="V11" s="221"/>
      <c r="W11" s="221"/>
      <c r="X11" s="221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3"/>
      <c r="CU11" s="223"/>
      <c r="CV11" s="223"/>
      <c r="CW11" s="223"/>
      <c r="CX11" s="223"/>
      <c r="CY11" s="223"/>
      <c r="CZ11" s="223"/>
      <c r="DA11" s="223"/>
      <c r="DB11" s="223"/>
      <c r="DC11" s="223"/>
      <c r="DD11" s="223"/>
      <c r="DE11" s="223"/>
      <c r="DF11" s="223"/>
      <c r="DG11" s="223"/>
      <c r="DH11" s="223"/>
      <c r="DI11" s="223"/>
      <c r="DJ11" s="223"/>
      <c r="DK11" s="223"/>
      <c r="DL11" s="223"/>
      <c r="DM11" s="223"/>
      <c r="DN11" s="223"/>
      <c r="DO11" s="223"/>
      <c r="DP11" s="223"/>
      <c r="DQ11" s="223"/>
      <c r="DR11" s="223"/>
      <c r="DS11" s="223"/>
      <c r="DT11" s="223"/>
      <c r="DU11" s="223"/>
      <c r="DV11" s="223"/>
      <c r="DW11" s="223"/>
      <c r="DX11" s="223"/>
      <c r="DY11" s="223"/>
      <c r="DZ11" s="223"/>
      <c r="EA11" s="223"/>
      <c r="EB11" s="223"/>
      <c r="EC11" s="223"/>
      <c r="ED11" s="223"/>
      <c r="EE11" s="223"/>
      <c r="EF11" s="223"/>
      <c r="EG11" s="223"/>
      <c r="EH11" s="223"/>
      <c r="EI11" s="223"/>
      <c r="EJ11" s="223"/>
      <c r="EK11" s="223"/>
      <c r="EL11" s="223"/>
      <c r="EM11" s="223"/>
      <c r="EN11" s="223"/>
      <c r="EO11" s="223"/>
      <c r="EP11" s="223"/>
      <c r="EQ11" s="223"/>
      <c r="ER11" s="223"/>
      <c r="ES11" s="223"/>
      <c r="ET11" s="223"/>
      <c r="EU11" s="223"/>
      <c r="EV11" s="223"/>
      <c r="EW11" s="223"/>
      <c r="EX11" s="223"/>
      <c r="EY11" s="223"/>
      <c r="EZ11" s="223"/>
      <c r="FA11" s="223"/>
      <c r="FB11" s="223"/>
      <c r="FC11" s="223"/>
      <c r="FD11" s="223"/>
      <c r="FE11" s="223"/>
      <c r="FF11" s="223"/>
      <c r="FG11" s="223"/>
      <c r="FH11" s="223"/>
      <c r="FI11" s="223"/>
      <c r="FJ11" s="223"/>
      <c r="FK11" s="223"/>
      <c r="FL11" s="223"/>
      <c r="FM11" s="223"/>
      <c r="FN11" s="223"/>
      <c r="FO11" s="223"/>
      <c r="FP11" s="223"/>
      <c r="FQ11" s="223"/>
      <c r="FR11" s="223"/>
      <c r="FS11" s="223"/>
      <c r="FT11" s="223"/>
      <c r="FU11" s="223"/>
      <c r="FV11" s="223"/>
      <c r="FW11" s="223"/>
      <c r="FX11" s="223"/>
      <c r="FY11" s="223"/>
      <c r="FZ11" s="223"/>
      <c r="GA11" s="223"/>
      <c r="GB11" s="223"/>
      <c r="GC11" s="223"/>
      <c r="GD11" s="223"/>
      <c r="GE11" s="223"/>
      <c r="GF11" s="223"/>
      <c r="GG11" s="223"/>
      <c r="GH11" s="223"/>
      <c r="GI11" s="223"/>
      <c r="GJ11" s="223"/>
      <c r="GK11" s="223"/>
      <c r="GL11" s="223"/>
      <c r="GM11" s="223"/>
      <c r="GN11" s="223"/>
      <c r="GO11" s="223"/>
      <c r="GP11" s="223"/>
      <c r="GQ11" s="223"/>
      <c r="GR11" s="223"/>
      <c r="GS11" s="223"/>
      <c r="GT11" s="223"/>
      <c r="GU11" s="223"/>
      <c r="GV11" s="223"/>
      <c r="GW11" s="223"/>
      <c r="GX11" s="223"/>
      <c r="GY11" s="223"/>
      <c r="GZ11" s="223"/>
      <c r="HA11" s="223"/>
      <c r="HB11" s="223"/>
      <c r="HC11" s="223"/>
      <c r="HD11" s="223"/>
      <c r="HE11" s="223"/>
      <c r="HF11" s="223"/>
      <c r="HG11" s="223"/>
      <c r="HH11" s="223"/>
      <c r="HI11" s="223"/>
      <c r="HJ11" s="223"/>
      <c r="HK11" s="223"/>
      <c r="HL11" s="223"/>
      <c r="HM11" s="223"/>
      <c r="HN11" s="223"/>
      <c r="HO11" s="223"/>
      <c r="HP11" s="223"/>
      <c r="HQ11" s="223"/>
      <c r="HR11" s="223"/>
      <c r="HS11" s="223"/>
      <c r="HT11" s="223"/>
      <c r="HU11" s="223"/>
      <c r="HV11" s="223"/>
    </row>
    <row r="12" spans="1:230" s="216" customFormat="1" ht="14.25">
      <c r="A12" s="225"/>
      <c r="B12" s="226" t="s">
        <v>217</v>
      </c>
      <c r="C12" s="226"/>
      <c r="D12" s="226"/>
      <c r="E12" s="226"/>
      <c r="F12" s="226"/>
      <c r="G12" s="227">
        <f t="shared" ref="G12:M12" si="0">G13+G19+G25+G31+G37</f>
        <v>24721</v>
      </c>
      <c r="H12" s="228">
        <f t="shared" si="0"/>
        <v>4020</v>
      </c>
      <c r="I12" s="228">
        <f t="shared" si="0"/>
        <v>9622</v>
      </c>
      <c r="J12" s="228">
        <f t="shared" si="0"/>
        <v>0</v>
      </c>
      <c r="K12" s="228">
        <f t="shared" si="0"/>
        <v>0</v>
      </c>
      <c r="L12" s="229">
        <f t="shared" si="0"/>
        <v>0</v>
      </c>
      <c r="M12" s="228">
        <f t="shared" si="0"/>
        <v>0</v>
      </c>
      <c r="N12" s="230">
        <f>N13+N19+N25+N31+N37</f>
        <v>1000</v>
      </c>
      <c r="O12" s="231">
        <f>O13+O19+O25+O31+O37</f>
        <v>0</v>
      </c>
      <c r="P12" s="232">
        <f t="shared" ref="P12:P42" si="1">SUM(G12:O12)</f>
        <v>39363</v>
      </c>
      <c r="Q12" s="233"/>
      <c r="R12" s="233"/>
      <c r="S12" s="233"/>
      <c r="T12" s="233"/>
      <c r="U12" s="233"/>
      <c r="V12" s="233"/>
      <c r="W12" s="233"/>
      <c r="X12" s="233"/>
    </row>
    <row r="13" spans="1:230" s="216" customFormat="1" ht="14.25">
      <c r="A13" s="234"/>
      <c r="B13" s="235"/>
      <c r="C13" s="235">
        <v>1</v>
      </c>
      <c r="D13" s="235" t="s">
        <v>218</v>
      </c>
      <c r="E13" s="235"/>
      <c r="F13" s="235"/>
      <c r="G13" s="236">
        <f t="shared" ref="G13:M13" si="2">SUM(G14:G18)</f>
        <v>22537</v>
      </c>
      <c r="H13" s="159">
        <f t="shared" si="2"/>
        <v>3655</v>
      </c>
      <c r="I13" s="159">
        <f t="shared" si="2"/>
        <v>9622</v>
      </c>
      <c r="J13" s="159">
        <f t="shared" si="2"/>
        <v>0</v>
      </c>
      <c r="K13" s="159">
        <f t="shared" si="2"/>
        <v>0</v>
      </c>
      <c r="L13" s="237">
        <f t="shared" si="2"/>
        <v>0</v>
      </c>
      <c r="M13" s="159">
        <f t="shared" si="2"/>
        <v>0</v>
      </c>
      <c r="N13" s="238">
        <f>SUM(N14:N18)</f>
        <v>1000</v>
      </c>
      <c r="O13" s="159">
        <f>SUM(O14:O18)</f>
        <v>0</v>
      </c>
      <c r="P13" s="239">
        <f>SUM(G13:O13)</f>
        <v>36814</v>
      </c>
      <c r="Q13" s="233"/>
      <c r="R13" s="233"/>
      <c r="S13" s="233"/>
      <c r="T13" s="233"/>
      <c r="U13" s="233"/>
      <c r="V13" s="233"/>
      <c r="W13" s="233"/>
      <c r="X13" s="233"/>
    </row>
    <row r="14" spans="1:230" ht="14.25">
      <c r="A14" s="240"/>
      <c r="B14" s="241"/>
      <c r="C14" s="241"/>
      <c r="D14" s="241"/>
      <c r="E14" s="241">
        <v>1</v>
      </c>
      <c r="F14" s="241" t="s">
        <v>187</v>
      </c>
      <c r="G14" s="242">
        <v>22537</v>
      </c>
      <c r="H14" s="243">
        <v>3655</v>
      </c>
      <c r="I14" s="243">
        <v>9622</v>
      </c>
      <c r="J14" s="243"/>
      <c r="K14" s="243"/>
      <c r="L14" s="244"/>
      <c r="M14" s="243"/>
      <c r="N14" s="245">
        <v>1000</v>
      </c>
      <c r="O14" s="243"/>
      <c r="P14" s="239">
        <f t="shared" si="1"/>
        <v>36814</v>
      </c>
      <c r="Q14" s="173"/>
      <c r="R14" s="173"/>
      <c r="S14" s="173"/>
      <c r="T14" s="173"/>
      <c r="U14" s="173"/>
      <c r="V14" s="173"/>
      <c r="W14" s="173"/>
      <c r="X14" s="173"/>
    </row>
    <row r="15" spans="1:230" ht="14.25">
      <c r="A15" s="240"/>
      <c r="B15" s="241"/>
      <c r="C15" s="241"/>
      <c r="D15" s="241"/>
      <c r="E15" s="241">
        <v>2</v>
      </c>
      <c r="F15" s="241" t="s">
        <v>188</v>
      </c>
      <c r="G15" s="242"/>
      <c r="H15" s="243"/>
      <c r="I15" s="243"/>
      <c r="J15" s="243"/>
      <c r="K15" s="243"/>
      <c r="L15" s="244"/>
      <c r="M15" s="243"/>
      <c r="N15" s="245"/>
      <c r="O15" s="243"/>
      <c r="P15" s="239">
        <f t="shared" si="1"/>
        <v>0</v>
      </c>
      <c r="Q15" s="173"/>
      <c r="R15" s="173"/>
      <c r="S15" s="173"/>
      <c r="T15" s="173"/>
      <c r="U15" s="173"/>
      <c r="V15" s="173"/>
      <c r="W15" s="173"/>
      <c r="X15" s="173"/>
    </row>
    <row r="16" spans="1:230" ht="14.25">
      <c r="A16" s="240"/>
      <c r="B16" s="241"/>
      <c r="C16" s="241"/>
      <c r="D16" s="241"/>
      <c r="E16" s="241">
        <v>3</v>
      </c>
      <c r="F16" s="241" t="s">
        <v>189</v>
      </c>
      <c r="G16" s="242"/>
      <c r="H16" s="243"/>
      <c r="I16" s="243"/>
      <c r="J16" s="243"/>
      <c r="K16" s="243"/>
      <c r="L16" s="244"/>
      <c r="M16" s="243"/>
      <c r="N16" s="245"/>
      <c r="O16" s="243"/>
      <c r="P16" s="239">
        <f t="shared" si="1"/>
        <v>0</v>
      </c>
      <c r="Q16" s="173"/>
      <c r="R16" s="173"/>
      <c r="S16" s="173"/>
      <c r="T16" s="173"/>
      <c r="U16" s="173"/>
      <c r="V16" s="173"/>
      <c r="W16" s="173"/>
      <c r="X16" s="173"/>
    </row>
    <row r="17" spans="1:24" ht="14.25">
      <c r="A17" s="240"/>
      <c r="B17" s="241"/>
      <c r="C17" s="241"/>
      <c r="D17" s="241"/>
      <c r="E17" s="241">
        <v>4</v>
      </c>
      <c r="F17" s="241" t="s">
        <v>190</v>
      </c>
      <c r="G17" s="242"/>
      <c r="H17" s="243"/>
      <c r="I17" s="243"/>
      <c r="J17" s="243"/>
      <c r="K17" s="243"/>
      <c r="L17" s="244"/>
      <c r="M17" s="243"/>
      <c r="N17" s="245"/>
      <c r="O17" s="243"/>
      <c r="P17" s="239">
        <f t="shared" si="1"/>
        <v>0</v>
      </c>
      <c r="Q17" s="173"/>
      <c r="R17" s="173"/>
      <c r="S17" s="173"/>
      <c r="T17" s="173"/>
      <c r="U17" s="173"/>
      <c r="V17" s="173"/>
      <c r="W17" s="173"/>
      <c r="X17" s="173"/>
    </row>
    <row r="18" spans="1:24" ht="14.25">
      <c r="A18" s="240"/>
      <c r="B18" s="241"/>
      <c r="C18" s="241"/>
      <c r="D18" s="241"/>
      <c r="E18" s="241">
        <v>5</v>
      </c>
      <c r="F18" s="241" t="s">
        <v>191</v>
      </c>
      <c r="G18" s="242"/>
      <c r="H18" s="243"/>
      <c r="I18" s="243"/>
      <c r="J18" s="243"/>
      <c r="K18" s="243"/>
      <c r="L18" s="244"/>
      <c r="M18" s="243"/>
      <c r="N18" s="245"/>
      <c r="O18" s="243"/>
      <c r="P18" s="239">
        <f t="shared" si="1"/>
        <v>0</v>
      </c>
      <c r="Q18" s="173"/>
      <c r="R18" s="173"/>
      <c r="S18" s="173"/>
      <c r="T18" s="173"/>
      <c r="U18" s="173"/>
      <c r="V18" s="173"/>
      <c r="W18" s="173"/>
      <c r="X18" s="173"/>
    </row>
    <row r="19" spans="1:24" s="216" customFormat="1" ht="14.25">
      <c r="A19" s="234"/>
      <c r="B19" s="235"/>
      <c r="C19" s="235">
        <v>2</v>
      </c>
      <c r="D19" s="235" t="s">
        <v>219</v>
      </c>
      <c r="E19" s="235"/>
      <c r="F19" s="235"/>
      <c r="G19" s="236">
        <f t="shared" ref="G19:M19" si="3">SUM(G20:G24)</f>
        <v>2184</v>
      </c>
      <c r="H19" s="159">
        <f t="shared" si="3"/>
        <v>365</v>
      </c>
      <c r="I19" s="159">
        <f t="shared" si="3"/>
        <v>0</v>
      </c>
      <c r="J19" s="159">
        <f t="shared" si="3"/>
        <v>0</v>
      </c>
      <c r="K19" s="159">
        <f t="shared" si="3"/>
        <v>0</v>
      </c>
      <c r="L19" s="237">
        <f t="shared" si="3"/>
        <v>0</v>
      </c>
      <c r="M19" s="237">
        <f t="shared" si="3"/>
        <v>0</v>
      </c>
      <c r="N19" s="238">
        <f>SUM(N20:N24)</f>
        <v>0</v>
      </c>
      <c r="O19" s="159">
        <f>SUM(O20:O24)</f>
        <v>0</v>
      </c>
      <c r="P19" s="239">
        <f t="shared" si="1"/>
        <v>2549</v>
      </c>
      <c r="Q19" s="233"/>
      <c r="R19" s="233"/>
      <c r="S19" s="233"/>
      <c r="T19" s="233"/>
      <c r="U19" s="233"/>
      <c r="V19" s="233"/>
      <c r="W19" s="233"/>
      <c r="X19" s="233"/>
    </row>
    <row r="20" spans="1:24" ht="14.25">
      <c r="A20" s="240"/>
      <c r="B20" s="241"/>
      <c r="C20" s="241"/>
      <c r="D20" s="241"/>
      <c r="E20" s="241">
        <v>1</v>
      </c>
      <c r="F20" s="241" t="s">
        <v>187</v>
      </c>
      <c r="G20" s="242">
        <v>2184</v>
      </c>
      <c r="H20" s="243">
        <v>365</v>
      </c>
      <c r="I20" s="243"/>
      <c r="J20" s="243"/>
      <c r="K20" s="243"/>
      <c r="L20" s="244"/>
      <c r="M20" s="243"/>
      <c r="N20" s="245"/>
      <c r="O20" s="243"/>
      <c r="P20" s="239">
        <f t="shared" si="1"/>
        <v>2549</v>
      </c>
      <c r="Q20" s="173"/>
      <c r="R20" s="173"/>
      <c r="S20" s="173"/>
      <c r="T20" s="173"/>
      <c r="U20" s="173"/>
      <c r="V20" s="173"/>
      <c r="W20" s="173"/>
      <c r="X20" s="173"/>
    </row>
    <row r="21" spans="1:24" ht="14.25">
      <c r="A21" s="240"/>
      <c r="B21" s="241"/>
      <c r="C21" s="241"/>
      <c r="D21" s="241"/>
      <c r="E21" s="241">
        <v>2</v>
      </c>
      <c r="F21" s="241" t="s">
        <v>188</v>
      </c>
      <c r="G21" s="242"/>
      <c r="H21" s="243"/>
      <c r="I21" s="243"/>
      <c r="J21" s="243"/>
      <c r="K21" s="243"/>
      <c r="L21" s="244"/>
      <c r="M21" s="243"/>
      <c r="N21" s="245"/>
      <c r="O21" s="243"/>
      <c r="P21" s="239">
        <f t="shared" si="1"/>
        <v>0</v>
      </c>
      <c r="Q21" s="173"/>
      <c r="R21" s="173"/>
      <c r="S21" s="173"/>
      <c r="T21" s="173"/>
      <c r="U21" s="173"/>
      <c r="V21" s="173"/>
      <c r="W21" s="173"/>
      <c r="X21" s="173"/>
    </row>
    <row r="22" spans="1:24" ht="14.25">
      <c r="A22" s="240"/>
      <c r="B22" s="241"/>
      <c r="C22" s="241"/>
      <c r="D22" s="241"/>
      <c r="E22" s="241">
        <v>3</v>
      </c>
      <c r="F22" s="241" t="s">
        <v>189</v>
      </c>
      <c r="G22" s="242"/>
      <c r="H22" s="243"/>
      <c r="I22" s="243"/>
      <c r="J22" s="243"/>
      <c r="K22" s="243"/>
      <c r="L22" s="244"/>
      <c r="M22" s="243"/>
      <c r="N22" s="245"/>
      <c r="O22" s="243"/>
      <c r="P22" s="239">
        <f t="shared" si="1"/>
        <v>0</v>
      </c>
      <c r="Q22" s="173"/>
      <c r="R22" s="173"/>
      <c r="S22" s="173"/>
      <c r="T22" s="173"/>
      <c r="U22" s="173"/>
      <c r="V22" s="173"/>
      <c r="W22" s="173"/>
      <c r="X22" s="173"/>
    </row>
    <row r="23" spans="1:24" ht="14.25">
      <c r="A23" s="240"/>
      <c r="B23" s="241"/>
      <c r="C23" s="241"/>
      <c r="D23" s="241"/>
      <c r="E23" s="241">
        <v>4</v>
      </c>
      <c r="F23" s="241" t="s">
        <v>190</v>
      </c>
      <c r="G23" s="242"/>
      <c r="H23" s="243"/>
      <c r="I23" s="243"/>
      <c r="J23" s="243"/>
      <c r="K23" s="243"/>
      <c r="L23" s="244"/>
      <c r="M23" s="243"/>
      <c r="N23" s="245"/>
      <c r="O23" s="243"/>
      <c r="P23" s="239">
        <f t="shared" si="1"/>
        <v>0</v>
      </c>
      <c r="Q23" s="173"/>
      <c r="R23" s="173"/>
      <c r="S23" s="173"/>
      <c r="T23" s="173"/>
      <c r="U23" s="173"/>
      <c r="V23" s="173"/>
      <c r="W23" s="173"/>
      <c r="X23" s="173"/>
    </row>
    <row r="24" spans="1:24" ht="14.25">
      <c r="A24" s="240"/>
      <c r="B24" s="241"/>
      <c r="C24" s="241"/>
      <c r="D24" s="241"/>
      <c r="E24" s="241">
        <v>5</v>
      </c>
      <c r="F24" s="241" t="s">
        <v>191</v>
      </c>
      <c r="G24" s="242"/>
      <c r="H24" s="243"/>
      <c r="I24" s="243"/>
      <c r="J24" s="243"/>
      <c r="K24" s="243"/>
      <c r="L24" s="244"/>
      <c r="M24" s="243"/>
      <c r="N24" s="245"/>
      <c r="O24" s="243"/>
      <c r="P24" s="239">
        <f t="shared" si="1"/>
        <v>0</v>
      </c>
      <c r="Q24" s="173"/>
      <c r="R24" s="173"/>
      <c r="S24" s="173"/>
      <c r="T24" s="173"/>
      <c r="U24" s="173"/>
      <c r="V24" s="173"/>
      <c r="W24" s="173"/>
      <c r="X24" s="173"/>
    </row>
    <row r="25" spans="1:24" s="216" customFormat="1" ht="14.25">
      <c r="A25" s="234"/>
      <c r="B25" s="235"/>
      <c r="C25" s="235">
        <v>3</v>
      </c>
      <c r="D25" s="235" t="s">
        <v>192</v>
      </c>
      <c r="E25" s="235"/>
      <c r="F25" s="235"/>
      <c r="G25" s="236">
        <f t="shared" ref="G25:M25" si="4">SUM(G26:G30)</f>
        <v>0</v>
      </c>
      <c r="H25" s="159">
        <f t="shared" si="4"/>
        <v>0</v>
      </c>
      <c r="I25" s="159">
        <f t="shared" si="4"/>
        <v>0</v>
      </c>
      <c r="J25" s="159">
        <f t="shared" si="4"/>
        <v>0</v>
      </c>
      <c r="K25" s="159">
        <f t="shared" si="4"/>
        <v>0</v>
      </c>
      <c r="L25" s="237">
        <f t="shared" si="4"/>
        <v>0</v>
      </c>
      <c r="M25" s="237">
        <f t="shared" si="4"/>
        <v>0</v>
      </c>
      <c r="N25" s="238">
        <f>SUM(N26:N30)</f>
        <v>0</v>
      </c>
      <c r="O25" s="159">
        <f>SUM(O26:O30)</f>
        <v>0</v>
      </c>
      <c r="P25" s="239">
        <f t="shared" si="1"/>
        <v>0</v>
      </c>
      <c r="Q25" s="233"/>
      <c r="R25" s="233"/>
      <c r="S25" s="233"/>
      <c r="T25" s="233"/>
      <c r="U25" s="233"/>
      <c r="V25" s="233"/>
      <c r="W25" s="233"/>
      <c r="X25" s="233"/>
    </row>
    <row r="26" spans="1:24" ht="14.25">
      <c r="A26" s="240"/>
      <c r="B26" s="241"/>
      <c r="C26" s="241"/>
      <c r="D26" s="241"/>
      <c r="E26" s="241">
        <v>1</v>
      </c>
      <c r="F26" s="241" t="s">
        <v>187</v>
      </c>
      <c r="G26" s="242"/>
      <c r="H26" s="243"/>
      <c r="I26" s="243"/>
      <c r="J26" s="243"/>
      <c r="K26" s="243"/>
      <c r="L26" s="244"/>
      <c r="M26" s="243"/>
      <c r="N26" s="245"/>
      <c r="O26" s="243"/>
      <c r="P26" s="239">
        <f t="shared" si="1"/>
        <v>0</v>
      </c>
      <c r="Q26" s="173"/>
      <c r="R26" s="173"/>
      <c r="S26" s="173"/>
      <c r="T26" s="173"/>
      <c r="U26" s="173"/>
      <c r="V26" s="173"/>
      <c r="W26" s="173"/>
      <c r="X26" s="173"/>
    </row>
    <row r="27" spans="1:24" ht="14.25">
      <c r="A27" s="240"/>
      <c r="B27" s="241"/>
      <c r="C27" s="241"/>
      <c r="D27" s="241"/>
      <c r="E27" s="241">
        <v>2</v>
      </c>
      <c r="F27" s="241" t="s">
        <v>188</v>
      </c>
      <c r="G27" s="242"/>
      <c r="H27" s="243"/>
      <c r="I27" s="243"/>
      <c r="J27" s="243"/>
      <c r="K27" s="243"/>
      <c r="L27" s="244"/>
      <c r="M27" s="243"/>
      <c r="N27" s="245"/>
      <c r="O27" s="243"/>
      <c r="P27" s="239">
        <f t="shared" si="1"/>
        <v>0</v>
      </c>
      <c r="Q27" s="173"/>
      <c r="R27" s="173"/>
      <c r="S27" s="173"/>
      <c r="T27" s="173"/>
      <c r="U27" s="173"/>
      <c r="V27" s="173"/>
      <c r="W27" s="173"/>
      <c r="X27" s="173"/>
    </row>
    <row r="28" spans="1:24" ht="14.25">
      <c r="A28" s="240"/>
      <c r="B28" s="241"/>
      <c r="C28" s="241"/>
      <c r="D28" s="241"/>
      <c r="E28" s="241">
        <v>3</v>
      </c>
      <c r="F28" s="241" t="s">
        <v>189</v>
      </c>
      <c r="G28" s="242"/>
      <c r="H28" s="243"/>
      <c r="I28" s="243"/>
      <c r="J28" s="243"/>
      <c r="K28" s="243"/>
      <c r="L28" s="244"/>
      <c r="M28" s="243"/>
      <c r="N28" s="245"/>
      <c r="O28" s="243"/>
      <c r="P28" s="239">
        <f t="shared" si="1"/>
        <v>0</v>
      </c>
      <c r="Q28" s="173"/>
      <c r="R28" s="173"/>
      <c r="S28" s="173"/>
      <c r="T28" s="173"/>
      <c r="U28" s="173"/>
      <c r="V28" s="173"/>
      <c r="W28" s="173"/>
      <c r="X28" s="173"/>
    </row>
    <row r="29" spans="1:24" ht="14.25">
      <c r="A29" s="240"/>
      <c r="B29" s="241"/>
      <c r="C29" s="241"/>
      <c r="D29" s="241"/>
      <c r="E29" s="241">
        <v>4</v>
      </c>
      <c r="F29" s="241" t="s">
        <v>190</v>
      </c>
      <c r="G29" s="242"/>
      <c r="H29" s="243"/>
      <c r="I29" s="243"/>
      <c r="J29" s="243"/>
      <c r="K29" s="243"/>
      <c r="L29" s="244"/>
      <c r="M29" s="243"/>
      <c r="N29" s="245"/>
      <c r="O29" s="243"/>
      <c r="P29" s="239">
        <f t="shared" si="1"/>
        <v>0</v>
      </c>
      <c r="Q29" s="173"/>
      <c r="R29" s="173"/>
      <c r="S29" s="173"/>
      <c r="T29" s="173"/>
      <c r="U29" s="173"/>
      <c r="V29" s="173"/>
      <c r="W29" s="173"/>
      <c r="X29" s="173"/>
    </row>
    <row r="30" spans="1:24" ht="14.25">
      <c r="A30" s="240"/>
      <c r="B30" s="241"/>
      <c r="C30" s="241"/>
      <c r="D30" s="241"/>
      <c r="E30" s="241">
        <v>5</v>
      </c>
      <c r="F30" s="241" t="s">
        <v>191</v>
      </c>
      <c r="G30" s="242"/>
      <c r="H30" s="243"/>
      <c r="I30" s="243"/>
      <c r="J30" s="243"/>
      <c r="K30" s="243"/>
      <c r="L30" s="244"/>
      <c r="M30" s="243"/>
      <c r="N30" s="245"/>
      <c r="O30" s="243"/>
      <c r="P30" s="239">
        <f t="shared" si="1"/>
        <v>0</v>
      </c>
      <c r="Q30" s="173"/>
      <c r="R30" s="173"/>
      <c r="S30" s="173"/>
      <c r="T30" s="173"/>
      <c r="U30" s="173"/>
      <c r="V30" s="173"/>
      <c r="W30" s="173"/>
      <c r="X30" s="173"/>
    </row>
    <row r="31" spans="1:24" s="216" customFormat="1" ht="14.25">
      <c r="A31" s="234"/>
      <c r="B31" s="235"/>
      <c r="C31" s="235">
        <v>4</v>
      </c>
      <c r="D31" s="235" t="s">
        <v>192</v>
      </c>
      <c r="E31" s="235"/>
      <c r="F31" s="235"/>
      <c r="G31" s="236">
        <f t="shared" ref="G31:M31" si="5">SUM(G32:G36)</f>
        <v>0</v>
      </c>
      <c r="H31" s="159">
        <f t="shared" si="5"/>
        <v>0</v>
      </c>
      <c r="I31" s="159">
        <f t="shared" si="5"/>
        <v>0</v>
      </c>
      <c r="J31" s="159">
        <f t="shared" si="5"/>
        <v>0</v>
      </c>
      <c r="K31" s="159">
        <f t="shared" si="5"/>
        <v>0</v>
      </c>
      <c r="L31" s="237">
        <f t="shared" si="5"/>
        <v>0</v>
      </c>
      <c r="M31" s="237">
        <f t="shared" si="5"/>
        <v>0</v>
      </c>
      <c r="N31" s="238">
        <f>SUM(N32:N36)</f>
        <v>0</v>
      </c>
      <c r="O31" s="159">
        <f>SUM(O32:O36)</f>
        <v>0</v>
      </c>
      <c r="P31" s="239">
        <f t="shared" si="1"/>
        <v>0</v>
      </c>
      <c r="Q31" s="233"/>
      <c r="R31" s="233"/>
      <c r="S31" s="233"/>
      <c r="T31" s="233"/>
      <c r="U31" s="233"/>
      <c r="V31" s="233"/>
      <c r="W31" s="233"/>
      <c r="X31" s="233"/>
    </row>
    <row r="32" spans="1:24" ht="14.25">
      <c r="A32" s="240"/>
      <c r="B32" s="241"/>
      <c r="C32" s="241"/>
      <c r="D32" s="241"/>
      <c r="E32" s="241">
        <v>1</v>
      </c>
      <c r="F32" s="241" t="s">
        <v>187</v>
      </c>
      <c r="G32" s="242"/>
      <c r="H32" s="243"/>
      <c r="I32" s="243"/>
      <c r="J32" s="243"/>
      <c r="K32" s="243"/>
      <c r="L32" s="244"/>
      <c r="M32" s="243"/>
      <c r="N32" s="245"/>
      <c r="O32" s="243"/>
      <c r="P32" s="239">
        <f t="shared" si="1"/>
        <v>0</v>
      </c>
      <c r="Q32" s="173"/>
      <c r="R32" s="173"/>
      <c r="S32" s="173"/>
      <c r="T32" s="173"/>
      <c r="U32" s="173"/>
      <c r="V32" s="173"/>
      <c r="W32" s="173"/>
      <c r="X32" s="173"/>
    </row>
    <row r="33" spans="1:24" ht="14.25">
      <c r="A33" s="240"/>
      <c r="B33" s="241"/>
      <c r="C33" s="241"/>
      <c r="D33" s="241"/>
      <c r="E33" s="241">
        <v>2</v>
      </c>
      <c r="F33" s="241" t="s">
        <v>188</v>
      </c>
      <c r="G33" s="242"/>
      <c r="H33" s="243"/>
      <c r="I33" s="243"/>
      <c r="J33" s="243"/>
      <c r="K33" s="243"/>
      <c r="L33" s="244"/>
      <c r="M33" s="243"/>
      <c r="N33" s="245"/>
      <c r="O33" s="243"/>
      <c r="P33" s="239">
        <f t="shared" si="1"/>
        <v>0</v>
      </c>
      <c r="Q33" s="173"/>
      <c r="R33" s="173"/>
      <c r="S33" s="173"/>
      <c r="T33" s="173"/>
      <c r="U33" s="173"/>
      <c r="V33" s="173"/>
      <c r="W33" s="173"/>
      <c r="X33" s="173"/>
    </row>
    <row r="34" spans="1:24" ht="14.25">
      <c r="A34" s="240"/>
      <c r="B34" s="241"/>
      <c r="C34" s="241"/>
      <c r="D34" s="241"/>
      <c r="E34" s="241">
        <v>3</v>
      </c>
      <c r="F34" s="241" t="s">
        <v>189</v>
      </c>
      <c r="G34" s="242"/>
      <c r="H34" s="243"/>
      <c r="I34" s="243"/>
      <c r="J34" s="243"/>
      <c r="K34" s="243"/>
      <c r="L34" s="244"/>
      <c r="M34" s="243"/>
      <c r="N34" s="245"/>
      <c r="O34" s="243"/>
      <c r="P34" s="239">
        <f t="shared" si="1"/>
        <v>0</v>
      </c>
      <c r="Q34" s="173"/>
      <c r="R34" s="173"/>
      <c r="S34" s="173"/>
      <c r="T34" s="173"/>
      <c r="U34" s="173"/>
      <c r="V34" s="173"/>
      <c r="W34" s="173"/>
      <c r="X34" s="173"/>
    </row>
    <row r="35" spans="1:24" ht="14.25">
      <c r="A35" s="240"/>
      <c r="B35" s="241"/>
      <c r="C35" s="241"/>
      <c r="D35" s="241"/>
      <c r="E35" s="241">
        <v>4</v>
      </c>
      <c r="F35" s="241" t="s">
        <v>190</v>
      </c>
      <c r="G35" s="242"/>
      <c r="H35" s="243"/>
      <c r="I35" s="243"/>
      <c r="J35" s="243"/>
      <c r="K35" s="243"/>
      <c r="L35" s="244"/>
      <c r="M35" s="243"/>
      <c r="N35" s="245"/>
      <c r="O35" s="243"/>
      <c r="P35" s="239">
        <f t="shared" si="1"/>
        <v>0</v>
      </c>
      <c r="Q35" s="173"/>
      <c r="R35" s="173"/>
      <c r="S35" s="173"/>
      <c r="T35" s="173"/>
      <c r="U35" s="173"/>
      <c r="V35" s="173"/>
      <c r="W35" s="173"/>
      <c r="X35" s="173"/>
    </row>
    <row r="36" spans="1:24" ht="14.25">
      <c r="A36" s="240"/>
      <c r="B36" s="241"/>
      <c r="C36" s="241"/>
      <c r="D36" s="241"/>
      <c r="E36" s="241">
        <v>5</v>
      </c>
      <c r="F36" s="241" t="s">
        <v>191</v>
      </c>
      <c r="G36" s="242"/>
      <c r="H36" s="243"/>
      <c r="I36" s="243"/>
      <c r="J36" s="243"/>
      <c r="K36" s="243"/>
      <c r="L36" s="244"/>
      <c r="M36" s="243"/>
      <c r="N36" s="245"/>
      <c r="O36" s="243"/>
      <c r="P36" s="239">
        <f t="shared" si="1"/>
        <v>0</v>
      </c>
      <c r="Q36" s="173"/>
      <c r="R36" s="173"/>
      <c r="S36" s="173"/>
      <c r="T36" s="173"/>
      <c r="U36" s="173"/>
      <c r="V36" s="173"/>
      <c r="W36" s="173"/>
      <c r="X36" s="173"/>
    </row>
    <row r="37" spans="1:24" s="216" customFormat="1" ht="14.25">
      <c r="A37" s="234"/>
      <c r="B37" s="235"/>
      <c r="C37" s="235">
        <v>5</v>
      </c>
      <c r="D37" s="235" t="s">
        <v>192</v>
      </c>
      <c r="E37" s="235"/>
      <c r="F37" s="235"/>
      <c r="G37" s="236">
        <f t="shared" ref="G37:M37" si="6">SUM(G38:G42)</f>
        <v>0</v>
      </c>
      <c r="H37" s="159">
        <f t="shared" si="6"/>
        <v>0</v>
      </c>
      <c r="I37" s="159">
        <f t="shared" si="6"/>
        <v>0</v>
      </c>
      <c r="J37" s="159">
        <f t="shared" si="6"/>
        <v>0</v>
      </c>
      <c r="K37" s="159">
        <f t="shared" si="6"/>
        <v>0</v>
      </c>
      <c r="L37" s="237">
        <f t="shared" si="6"/>
        <v>0</v>
      </c>
      <c r="M37" s="237">
        <f t="shared" si="6"/>
        <v>0</v>
      </c>
      <c r="N37" s="238">
        <f>SUM(N38:N42)</f>
        <v>0</v>
      </c>
      <c r="O37" s="159">
        <f>SUM(O38:O42)</f>
        <v>0</v>
      </c>
      <c r="P37" s="239">
        <f t="shared" si="1"/>
        <v>0</v>
      </c>
      <c r="Q37" s="233"/>
      <c r="R37" s="233"/>
      <c r="S37" s="233"/>
      <c r="T37" s="233"/>
      <c r="U37" s="233"/>
      <c r="V37" s="233"/>
      <c r="W37" s="233"/>
      <c r="X37" s="233"/>
    </row>
    <row r="38" spans="1:24" s="216" customFormat="1" ht="14.25">
      <c r="A38" s="234"/>
      <c r="B38" s="235"/>
      <c r="C38" s="235"/>
      <c r="D38" s="241"/>
      <c r="E38" s="241">
        <v>1</v>
      </c>
      <c r="F38" s="241" t="s">
        <v>187</v>
      </c>
      <c r="G38" s="236"/>
      <c r="H38" s="159"/>
      <c r="I38" s="159"/>
      <c r="J38" s="159"/>
      <c r="K38" s="159"/>
      <c r="L38" s="237"/>
      <c r="M38" s="159"/>
      <c r="N38" s="238"/>
      <c r="O38" s="159"/>
      <c r="P38" s="239">
        <f t="shared" si="1"/>
        <v>0</v>
      </c>
      <c r="Q38" s="233"/>
      <c r="R38" s="233"/>
      <c r="S38" s="233"/>
      <c r="T38" s="233"/>
      <c r="U38" s="233"/>
      <c r="V38" s="233"/>
      <c r="W38" s="233"/>
      <c r="X38" s="233"/>
    </row>
    <row r="39" spans="1:24" s="216" customFormat="1" ht="14.25">
      <c r="A39" s="234"/>
      <c r="B39" s="235"/>
      <c r="C39" s="235"/>
      <c r="D39" s="241"/>
      <c r="E39" s="241">
        <v>2</v>
      </c>
      <c r="F39" s="241" t="s">
        <v>188</v>
      </c>
      <c r="G39" s="236"/>
      <c r="H39" s="159"/>
      <c r="I39" s="159"/>
      <c r="J39" s="159"/>
      <c r="K39" s="159"/>
      <c r="L39" s="237"/>
      <c r="M39" s="159"/>
      <c r="N39" s="238"/>
      <c r="O39" s="159"/>
      <c r="P39" s="239">
        <f t="shared" si="1"/>
        <v>0</v>
      </c>
      <c r="Q39" s="233"/>
      <c r="R39" s="233"/>
      <c r="S39" s="233"/>
      <c r="T39" s="233"/>
      <c r="U39" s="233"/>
      <c r="V39" s="233"/>
      <c r="W39" s="233"/>
      <c r="X39" s="233"/>
    </row>
    <row r="40" spans="1:24" s="216" customFormat="1" ht="14.25">
      <c r="A40" s="234"/>
      <c r="B40" s="235"/>
      <c r="C40" s="235"/>
      <c r="D40" s="241"/>
      <c r="E40" s="241">
        <v>3</v>
      </c>
      <c r="F40" s="241" t="s">
        <v>189</v>
      </c>
      <c r="G40" s="236"/>
      <c r="H40" s="159"/>
      <c r="I40" s="159"/>
      <c r="J40" s="159"/>
      <c r="K40" s="159"/>
      <c r="L40" s="237"/>
      <c r="M40" s="159"/>
      <c r="N40" s="238"/>
      <c r="O40" s="159"/>
      <c r="P40" s="239">
        <f t="shared" si="1"/>
        <v>0</v>
      </c>
      <c r="Q40" s="233"/>
      <c r="R40" s="233"/>
      <c r="S40" s="233"/>
      <c r="T40" s="233"/>
      <c r="U40" s="233"/>
      <c r="V40" s="233"/>
      <c r="W40" s="233"/>
      <c r="X40" s="233"/>
    </row>
    <row r="41" spans="1:24" s="216" customFormat="1" ht="14.25">
      <c r="A41" s="234"/>
      <c r="B41" s="235"/>
      <c r="C41" s="235"/>
      <c r="D41" s="241"/>
      <c r="E41" s="241">
        <v>4</v>
      </c>
      <c r="F41" s="241" t="s">
        <v>190</v>
      </c>
      <c r="G41" s="236"/>
      <c r="H41" s="159"/>
      <c r="I41" s="159"/>
      <c r="J41" s="159"/>
      <c r="K41" s="159"/>
      <c r="L41" s="237"/>
      <c r="M41" s="159"/>
      <c r="N41" s="238"/>
      <c r="O41" s="159"/>
      <c r="P41" s="239">
        <f t="shared" si="1"/>
        <v>0</v>
      </c>
      <c r="Q41" s="233"/>
      <c r="R41" s="233"/>
      <c r="S41" s="233"/>
      <c r="T41" s="233"/>
      <c r="U41" s="233"/>
      <c r="V41" s="233"/>
      <c r="W41" s="233"/>
      <c r="X41" s="233"/>
    </row>
    <row r="42" spans="1:24" ht="15" thickBot="1">
      <c r="A42" s="246"/>
      <c r="B42" s="247"/>
      <c r="C42" s="247"/>
      <c r="D42" s="247"/>
      <c r="E42" s="247">
        <v>5</v>
      </c>
      <c r="F42" s="248" t="s">
        <v>191</v>
      </c>
      <c r="G42" s="249"/>
      <c r="H42" s="250"/>
      <c r="I42" s="250"/>
      <c r="J42" s="250"/>
      <c r="K42" s="250"/>
      <c r="L42" s="251"/>
      <c r="M42" s="250"/>
      <c r="N42" s="252"/>
      <c r="O42" s="250"/>
      <c r="P42" s="253">
        <f t="shared" si="1"/>
        <v>0</v>
      </c>
      <c r="Q42" s="173"/>
      <c r="R42" s="173"/>
      <c r="S42" s="173"/>
      <c r="T42" s="173"/>
      <c r="U42" s="173"/>
      <c r="V42" s="173"/>
      <c r="W42" s="173"/>
      <c r="X42" s="173"/>
    </row>
    <row r="43" spans="1:24" ht="15" thickTop="1">
      <c r="A43" s="173"/>
      <c r="B43" s="173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</row>
    <row r="44" spans="1:24" ht="14.25">
      <c r="A44" s="173"/>
      <c r="B44" s="173"/>
      <c r="C44" s="173"/>
      <c r="D44" s="173"/>
      <c r="E44" s="173"/>
      <c r="F44" s="479" t="s">
        <v>164</v>
      </c>
      <c r="G44" s="172" t="s">
        <v>142</v>
      </c>
      <c r="H44" s="336" t="s">
        <v>165</v>
      </c>
      <c r="I44" s="255"/>
      <c r="J44" s="173"/>
      <c r="K44" s="479" t="s">
        <v>166</v>
      </c>
      <c r="L44" s="254" t="s">
        <v>142</v>
      </c>
      <c r="M44" s="254" t="s">
        <v>167</v>
      </c>
      <c r="N44" s="255"/>
      <c r="O44" s="173"/>
      <c r="P44" s="173"/>
      <c r="Q44" s="173"/>
      <c r="R44" s="173"/>
      <c r="S44" s="173"/>
      <c r="T44" s="173"/>
      <c r="U44" s="173"/>
      <c r="V44" s="173"/>
      <c r="W44" s="173"/>
      <c r="X44" s="173"/>
    </row>
    <row r="45" spans="1:24" ht="14.25">
      <c r="A45" s="173"/>
      <c r="B45" s="173"/>
      <c r="C45" s="173"/>
      <c r="D45" s="173"/>
      <c r="E45" s="173"/>
      <c r="F45" s="480"/>
      <c r="G45" s="172" t="s">
        <v>168</v>
      </c>
      <c r="H45" s="254"/>
      <c r="I45" s="255"/>
      <c r="J45" s="173"/>
      <c r="K45" s="480"/>
      <c r="L45" s="172" t="s">
        <v>168</v>
      </c>
      <c r="M45" s="256"/>
      <c r="N45" s="257"/>
      <c r="O45" s="173"/>
      <c r="P45" s="173"/>
      <c r="Q45" s="173"/>
      <c r="R45" s="173"/>
      <c r="S45" s="173"/>
      <c r="T45" s="173"/>
      <c r="U45" s="173"/>
      <c r="V45" s="173"/>
      <c r="W45" s="173"/>
      <c r="X45" s="173"/>
    </row>
    <row r="46" spans="1:24" ht="14.25">
      <c r="A46" s="173"/>
      <c r="B46" s="173"/>
      <c r="C46" s="173"/>
      <c r="D46" s="173"/>
      <c r="E46" s="173"/>
      <c r="F46" s="481"/>
      <c r="G46" s="172" t="s">
        <v>145</v>
      </c>
      <c r="H46" s="338" t="s">
        <v>252</v>
      </c>
      <c r="I46" s="257"/>
      <c r="J46" s="173"/>
      <c r="K46" s="481"/>
      <c r="L46" s="172" t="s">
        <v>145</v>
      </c>
      <c r="M46" s="338" t="s">
        <v>252</v>
      </c>
      <c r="N46" s="257"/>
      <c r="O46" s="173"/>
      <c r="P46" s="173"/>
      <c r="Q46" s="173"/>
      <c r="R46" s="173"/>
      <c r="S46" s="173"/>
      <c r="T46" s="173"/>
      <c r="U46" s="173"/>
      <c r="V46" s="173"/>
      <c r="W46" s="173"/>
      <c r="X46" s="173"/>
    </row>
    <row r="47" spans="1:24" ht="14.25">
      <c r="A47" s="173"/>
      <c r="B47" s="173"/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</row>
    <row r="48" spans="1:24" ht="14.25">
      <c r="A48" s="173"/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</row>
    <row r="49" spans="1:24" ht="14.25">
      <c r="A49" s="173"/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</row>
    <row r="50" spans="1:24" ht="14.25">
      <c r="A50" s="173"/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</row>
    <row r="51" spans="1:24" ht="14.25">
      <c r="A51" s="173"/>
      <c r="B51" s="173"/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</row>
    <row r="52" spans="1:24" ht="14.25">
      <c r="A52" s="173"/>
      <c r="B52" s="173"/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</row>
    <row r="53" spans="1:24" ht="14.25">
      <c r="A53" s="173"/>
      <c r="B53" s="173"/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</row>
    <row r="54" spans="1:24" ht="14.25">
      <c r="A54" s="173"/>
      <c r="B54" s="173"/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</row>
    <row r="55" spans="1:24" ht="14.25">
      <c r="A55" s="173"/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</row>
    <row r="56" spans="1:24" ht="14.25">
      <c r="A56" s="173"/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</row>
    <row r="57" spans="1:24" ht="14.25">
      <c r="A57" s="173"/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</row>
    <row r="58" spans="1:24" ht="14.25">
      <c r="A58" s="173"/>
      <c r="B58" s="173"/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</row>
    <row r="59" spans="1:24" ht="14.25">
      <c r="A59" s="173"/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</row>
    <row r="60" spans="1:24" ht="14.25">
      <c r="A60" s="173"/>
      <c r="B60" s="173"/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</row>
    <row r="61" spans="1:24" ht="14.25">
      <c r="A61" s="173"/>
      <c r="B61" s="173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</row>
    <row r="62" spans="1:24" ht="14.25">
      <c r="A62" s="173"/>
      <c r="B62" s="173"/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</row>
    <row r="63" spans="1:24" ht="14.25">
      <c r="A63" s="173"/>
      <c r="B63" s="173"/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</row>
    <row r="64" spans="1:24" ht="14.25">
      <c r="A64" s="173"/>
      <c r="B64" s="173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</row>
    <row r="65" spans="1:24" ht="14.25">
      <c r="A65" s="173"/>
      <c r="B65" s="173"/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</row>
    <row r="66" spans="1:24" ht="14.25">
      <c r="A66" s="173"/>
      <c r="B66" s="173"/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</row>
    <row r="67" spans="1:24" ht="14.25">
      <c r="A67" s="173"/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</row>
    <row r="68" spans="1:24" ht="14.25">
      <c r="A68" s="173"/>
      <c r="B68" s="173"/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</row>
    <row r="69" spans="1:24" ht="14.25">
      <c r="A69" s="173"/>
      <c r="B69" s="173"/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</row>
    <row r="70" spans="1:24" ht="14.25">
      <c r="A70" s="173"/>
      <c r="B70" s="173"/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</row>
    <row r="71" spans="1:24" ht="14.25">
      <c r="A71" s="173"/>
      <c r="B71" s="173"/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</row>
    <row r="72" spans="1:24" ht="14.25">
      <c r="A72" s="173"/>
      <c r="B72" s="173"/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</row>
    <row r="73" spans="1:24" ht="14.25">
      <c r="A73" s="173"/>
      <c r="B73" s="173"/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</row>
    <row r="74" spans="1:24" ht="14.25">
      <c r="A74" s="173"/>
      <c r="B74" s="173"/>
      <c r="C74" s="173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</row>
    <row r="75" spans="1:24" ht="14.25">
      <c r="A75" s="173"/>
      <c r="B75" s="173"/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</row>
    <row r="76" spans="1:24" ht="14.25">
      <c r="A76" s="173"/>
      <c r="B76" s="173"/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</row>
    <row r="77" spans="1:24" ht="14.25">
      <c r="A77" s="173"/>
      <c r="B77" s="173"/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</row>
    <row r="78" spans="1:24" ht="14.25">
      <c r="A78" s="173"/>
      <c r="B78" s="173"/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</row>
    <row r="79" spans="1:24" ht="14.25">
      <c r="A79" s="173"/>
      <c r="B79" s="173"/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</row>
    <row r="80" spans="1:24" ht="14.25">
      <c r="A80" s="173"/>
      <c r="B80" s="173"/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</row>
    <row r="81" spans="1:24" ht="14.25">
      <c r="A81" s="173"/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</row>
    <row r="82" spans="1:24" ht="14.25">
      <c r="A82" s="173"/>
      <c r="B82" s="173"/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</row>
    <row r="83" spans="1:24" ht="14.25">
      <c r="A83" s="173"/>
      <c r="B83" s="173"/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</row>
    <row r="84" spans="1:24" ht="14.25">
      <c r="A84" s="173"/>
      <c r="B84" s="173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</row>
    <row r="85" spans="1:24" ht="14.25">
      <c r="A85" s="173"/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</row>
    <row r="86" spans="1:24" ht="14.25">
      <c r="A86" s="173"/>
      <c r="B86" s="173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</row>
    <row r="87" spans="1:24" ht="14.25">
      <c r="A87" s="173"/>
      <c r="B87" s="173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</row>
    <row r="88" spans="1:24" ht="14.25">
      <c r="A88" s="173"/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</row>
    <row r="89" spans="1:24" ht="14.25">
      <c r="A89" s="173"/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</row>
    <row r="90" spans="1:24" ht="14.25">
      <c r="A90" s="173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</row>
    <row r="91" spans="1:24" ht="14.25">
      <c r="A91" s="173"/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</row>
    <row r="92" spans="1:24" ht="14.25">
      <c r="A92" s="173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</row>
    <row r="93" spans="1:24" ht="14.25">
      <c r="A93" s="173"/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</row>
    <row r="94" spans="1:24" ht="14.25">
      <c r="A94" s="173"/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</row>
    <row r="95" spans="1:24" ht="14.25">
      <c r="A95" s="173"/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</row>
    <row r="96" spans="1:24" ht="14.25">
      <c r="A96" s="173"/>
      <c r="B96" s="173"/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</row>
    <row r="97" spans="1:24" ht="14.25">
      <c r="A97" s="173"/>
      <c r="B97" s="173"/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</row>
    <row r="98" spans="1:24" ht="14.25">
      <c r="A98" s="173"/>
      <c r="B98" s="173"/>
      <c r="C98" s="173"/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</row>
    <row r="99" spans="1:24" ht="14.25">
      <c r="A99" s="173"/>
      <c r="B99" s="173"/>
      <c r="C99" s="173"/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</row>
    <row r="100" spans="1:24" ht="14.25">
      <c r="A100" s="173"/>
      <c r="B100" s="173"/>
      <c r="C100" s="173"/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</row>
    <row r="101" spans="1:24" ht="14.25">
      <c r="A101" s="173"/>
      <c r="B101" s="173"/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</row>
    <row r="102" spans="1:24" ht="14.25">
      <c r="A102" s="173"/>
      <c r="B102" s="173"/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</row>
    <row r="103" spans="1:24" ht="14.25">
      <c r="A103" s="173"/>
      <c r="B103" s="173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</row>
    <row r="104" spans="1:24" ht="14.25">
      <c r="A104" s="173"/>
      <c r="B104" s="173"/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</row>
    <row r="105" spans="1:24" ht="14.25">
      <c r="A105" s="173"/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</row>
    <row r="106" spans="1:24" ht="14.25">
      <c r="A106" s="173"/>
      <c r="B106" s="173"/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</row>
    <row r="107" spans="1:24" ht="14.25">
      <c r="A107" s="173"/>
      <c r="B107" s="173"/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/>
      <c r="W107" s="173"/>
      <c r="X107" s="173"/>
    </row>
    <row r="108" spans="1:24" ht="14.25">
      <c r="A108" s="173"/>
      <c r="B108" s="173"/>
      <c r="C108" s="173"/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  <c r="N108" s="173"/>
      <c r="O108" s="173"/>
      <c r="P108" s="173"/>
      <c r="Q108" s="173"/>
      <c r="R108" s="173"/>
      <c r="S108" s="173"/>
      <c r="T108" s="173"/>
      <c r="U108" s="173"/>
      <c r="V108" s="173"/>
      <c r="W108" s="173"/>
      <c r="X108" s="173"/>
    </row>
    <row r="109" spans="1:24" ht="14.25">
      <c r="A109" s="173"/>
      <c r="B109" s="173"/>
      <c r="C109" s="173"/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</row>
    <row r="110" spans="1:24" ht="14.25">
      <c r="A110" s="173"/>
      <c r="B110" s="173"/>
      <c r="C110" s="173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</row>
    <row r="111" spans="1:24" ht="14.25">
      <c r="A111" s="173"/>
      <c r="B111" s="173"/>
      <c r="C111" s="173"/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</row>
  </sheetData>
  <mergeCells count="5">
    <mergeCell ref="A3:F3"/>
    <mergeCell ref="N4:P4"/>
    <mergeCell ref="H6:K6"/>
    <mergeCell ref="F44:F46"/>
    <mergeCell ref="K44:K46"/>
  </mergeCells>
  <pageMargins left="0.2" right="0.2" top="0.25" bottom="0.25" header="0.3" footer="0.3"/>
  <pageSetup scale="67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V111"/>
  <sheetViews>
    <sheetView view="pageBreakPreview" zoomScaleNormal="100" zoomScaleSheetLayoutView="100" workbookViewId="0">
      <selection activeCell="J55" sqref="J55"/>
    </sheetView>
  </sheetViews>
  <sheetFormatPr defaultColWidth="7.85546875" defaultRowHeight="11.25"/>
  <cols>
    <col min="1" max="1" width="3.28515625" style="179" customWidth="1"/>
    <col min="2" max="2" width="2.7109375" style="179" customWidth="1"/>
    <col min="3" max="3" width="2.42578125" style="179" customWidth="1"/>
    <col min="4" max="4" width="2.5703125" style="179" customWidth="1"/>
    <col min="5" max="5" width="3" style="179" customWidth="1"/>
    <col min="6" max="6" width="44.7109375" style="179" customWidth="1"/>
    <col min="7" max="7" width="11" style="179" customWidth="1"/>
    <col min="8" max="8" width="14.7109375" style="179" customWidth="1"/>
    <col min="9" max="9" width="13.5703125" style="179" customWidth="1"/>
    <col min="10" max="10" width="14.5703125" style="179" customWidth="1"/>
    <col min="11" max="11" width="13.5703125" style="179" customWidth="1"/>
    <col min="12" max="12" width="13.28515625" style="179" customWidth="1"/>
    <col min="13" max="13" width="17.5703125" style="179" customWidth="1"/>
    <col min="14" max="14" width="14.140625" style="179" customWidth="1"/>
    <col min="15" max="15" width="17.28515625" style="179" customWidth="1"/>
    <col min="16" max="16" width="11.28515625" style="179" customWidth="1"/>
    <col min="17" max="256" width="7.85546875" style="179"/>
    <col min="257" max="257" width="3.28515625" style="179" customWidth="1"/>
    <col min="258" max="258" width="2.7109375" style="179" customWidth="1"/>
    <col min="259" max="259" width="2.42578125" style="179" customWidth="1"/>
    <col min="260" max="260" width="2.5703125" style="179" customWidth="1"/>
    <col min="261" max="261" width="3" style="179" customWidth="1"/>
    <col min="262" max="262" width="44.7109375" style="179" customWidth="1"/>
    <col min="263" max="263" width="11" style="179" customWidth="1"/>
    <col min="264" max="264" width="14.7109375" style="179" customWidth="1"/>
    <col min="265" max="265" width="13.5703125" style="179" customWidth="1"/>
    <col min="266" max="266" width="14.5703125" style="179" customWidth="1"/>
    <col min="267" max="267" width="13.5703125" style="179" customWidth="1"/>
    <col min="268" max="268" width="13.28515625" style="179" customWidth="1"/>
    <col min="269" max="269" width="17.5703125" style="179" customWidth="1"/>
    <col min="270" max="270" width="14.140625" style="179" customWidth="1"/>
    <col min="271" max="271" width="17.28515625" style="179" customWidth="1"/>
    <col min="272" max="272" width="11.28515625" style="179" customWidth="1"/>
    <col min="273" max="512" width="7.85546875" style="179"/>
    <col min="513" max="513" width="3.28515625" style="179" customWidth="1"/>
    <col min="514" max="514" width="2.7109375" style="179" customWidth="1"/>
    <col min="515" max="515" width="2.42578125" style="179" customWidth="1"/>
    <col min="516" max="516" width="2.5703125" style="179" customWidth="1"/>
    <col min="517" max="517" width="3" style="179" customWidth="1"/>
    <col min="518" max="518" width="44.7109375" style="179" customWidth="1"/>
    <col min="519" max="519" width="11" style="179" customWidth="1"/>
    <col min="520" max="520" width="14.7109375" style="179" customWidth="1"/>
    <col min="521" max="521" width="13.5703125" style="179" customWidth="1"/>
    <col min="522" max="522" width="14.5703125" style="179" customWidth="1"/>
    <col min="523" max="523" width="13.5703125" style="179" customWidth="1"/>
    <col min="524" max="524" width="13.28515625" style="179" customWidth="1"/>
    <col min="525" max="525" width="17.5703125" style="179" customWidth="1"/>
    <col min="526" max="526" width="14.140625" style="179" customWidth="1"/>
    <col min="527" max="527" width="17.28515625" style="179" customWidth="1"/>
    <col min="528" max="528" width="11.28515625" style="179" customWidth="1"/>
    <col min="529" max="768" width="7.85546875" style="179"/>
    <col min="769" max="769" width="3.28515625" style="179" customWidth="1"/>
    <col min="770" max="770" width="2.7109375" style="179" customWidth="1"/>
    <col min="771" max="771" width="2.42578125" style="179" customWidth="1"/>
    <col min="772" max="772" width="2.5703125" style="179" customWidth="1"/>
    <col min="773" max="773" width="3" style="179" customWidth="1"/>
    <col min="774" max="774" width="44.7109375" style="179" customWidth="1"/>
    <col min="775" max="775" width="11" style="179" customWidth="1"/>
    <col min="776" max="776" width="14.7109375" style="179" customWidth="1"/>
    <col min="777" max="777" width="13.5703125" style="179" customWidth="1"/>
    <col min="778" max="778" width="14.5703125" style="179" customWidth="1"/>
    <col min="779" max="779" width="13.5703125" style="179" customWidth="1"/>
    <col min="780" max="780" width="13.28515625" style="179" customWidth="1"/>
    <col min="781" max="781" width="17.5703125" style="179" customWidth="1"/>
    <col min="782" max="782" width="14.140625" style="179" customWidth="1"/>
    <col min="783" max="783" width="17.28515625" style="179" customWidth="1"/>
    <col min="784" max="784" width="11.28515625" style="179" customWidth="1"/>
    <col min="785" max="1024" width="7.85546875" style="179"/>
    <col min="1025" max="1025" width="3.28515625" style="179" customWidth="1"/>
    <col min="1026" max="1026" width="2.7109375" style="179" customWidth="1"/>
    <col min="1027" max="1027" width="2.42578125" style="179" customWidth="1"/>
    <col min="1028" max="1028" width="2.5703125" style="179" customWidth="1"/>
    <col min="1029" max="1029" width="3" style="179" customWidth="1"/>
    <col min="1030" max="1030" width="44.7109375" style="179" customWidth="1"/>
    <col min="1031" max="1031" width="11" style="179" customWidth="1"/>
    <col min="1032" max="1032" width="14.7109375" style="179" customWidth="1"/>
    <col min="1033" max="1033" width="13.5703125" style="179" customWidth="1"/>
    <col min="1034" max="1034" width="14.5703125" style="179" customWidth="1"/>
    <col min="1035" max="1035" width="13.5703125" style="179" customWidth="1"/>
    <col min="1036" max="1036" width="13.28515625" style="179" customWidth="1"/>
    <col min="1037" max="1037" width="17.5703125" style="179" customWidth="1"/>
    <col min="1038" max="1038" width="14.140625" style="179" customWidth="1"/>
    <col min="1039" max="1039" width="17.28515625" style="179" customWidth="1"/>
    <col min="1040" max="1040" width="11.28515625" style="179" customWidth="1"/>
    <col min="1041" max="1280" width="7.85546875" style="179"/>
    <col min="1281" max="1281" width="3.28515625" style="179" customWidth="1"/>
    <col min="1282" max="1282" width="2.7109375" style="179" customWidth="1"/>
    <col min="1283" max="1283" width="2.42578125" style="179" customWidth="1"/>
    <col min="1284" max="1284" width="2.5703125" style="179" customWidth="1"/>
    <col min="1285" max="1285" width="3" style="179" customWidth="1"/>
    <col min="1286" max="1286" width="44.7109375" style="179" customWidth="1"/>
    <col min="1287" max="1287" width="11" style="179" customWidth="1"/>
    <col min="1288" max="1288" width="14.7109375" style="179" customWidth="1"/>
    <col min="1289" max="1289" width="13.5703125" style="179" customWidth="1"/>
    <col min="1290" max="1290" width="14.5703125" style="179" customWidth="1"/>
    <col min="1291" max="1291" width="13.5703125" style="179" customWidth="1"/>
    <col min="1292" max="1292" width="13.28515625" style="179" customWidth="1"/>
    <col min="1293" max="1293" width="17.5703125" style="179" customWidth="1"/>
    <col min="1294" max="1294" width="14.140625" style="179" customWidth="1"/>
    <col min="1295" max="1295" width="17.28515625" style="179" customWidth="1"/>
    <col min="1296" max="1296" width="11.28515625" style="179" customWidth="1"/>
    <col min="1297" max="1536" width="7.85546875" style="179"/>
    <col min="1537" max="1537" width="3.28515625" style="179" customWidth="1"/>
    <col min="1538" max="1538" width="2.7109375" style="179" customWidth="1"/>
    <col min="1539" max="1539" width="2.42578125" style="179" customWidth="1"/>
    <col min="1540" max="1540" width="2.5703125" style="179" customWidth="1"/>
    <col min="1541" max="1541" width="3" style="179" customWidth="1"/>
    <col min="1542" max="1542" width="44.7109375" style="179" customWidth="1"/>
    <col min="1543" max="1543" width="11" style="179" customWidth="1"/>
    <col min="1544" max="1544" width="14.7109375" style="179" customWidth="1"/>
    <col min="1545" max="1545" width="13.5703125" style="179" customWidth="1"/>
    <col min="1546" max="1546" width="14.5703125" style="179" customWidth="1"/>
    <col min="1547" max="1547" width="13.5703125" style="179" customWidth="1"/>
    <col min="1548" max="1548" width="13.28515625" style="179" customWidth="1"/>
    <col min="1549" max="1549" width="17.5703125" style="179" customWidth="1"/>
    <col min="1550" max="1550" width="14.140625" style="179" customWidth="1"/>
    <col min="1551" max="1551" width="17.28515625" style="179" customWidth="1"/>
    <col min="1552" max="1552" width="11.28515625" style="179" customWidth="1"/>
    <col min="1553" max="1792" width="7.85546875" style="179"/>
    <col min="1793" max="1793" width="3.28515625" style="179" customWidth="1"/>
    <col min="1794" max="1794" width="2.7109375" style="179" customWidth="1"/>
    <col min="1795" max="1795" width="2.42578125" style="179" customWidth="1"/>
    <col min="1796" max="1796" width="2.5703125" style="179" customWidth="1"/>
    <col min="1797" max="1797" width="3" style="179" customWidth="1"/>
    <col min="1798" max="1798" width="44.7109375" style="179" customWidth="1"/>
    <col min="1799" max="1799" width="11" style="179" customWidth="1"/>
    <col min="1800" max="1800" width="14.7109375" style="179" customWidth="1"/>
    <col min="1801" max="1801" width="13.5703125" style="179" customWidth="1"/>
    <col min="1802" max="1802" width="14.5703125" style="179" customWidth="1"/>
    <col min="1803" max="1803" width="13.5703125" style="179" customWidth="1"/>
    <col min="1804" max="1804" width="13.28515625" style="179" customWidth="1"/>
    <col min="1805" max="1805" width="17.5703125" style="179" customWidth="1"/>
    <col min="1806" max="1806" width="14.140625" style="179" customWidth="1"/>
    <col min="1807" max="1807" width="17.28515625" style="179" customWidth="1"/>
    <col min="1808" max="1808" width="11.28515625" style="179" customWidth="1"/>
    <col min="1809" max="2048" width="7.85546875" style="179"/>
    <col min="2049" max="2049" width="3.28515625" style="179" customWidth="1"/>
    <col min="2050" max="2050" width="2.7109375" style="179" customWidth="1"/>
    <col min="2051" max="2051" width="2.42578125" style="179" customWidth="1"/>
    <col min="2052" max="2052" width="2.5703125" style="179" customWidth="1"/>
    <col min="2053" max="2053" width="3" style="179" customWidth="1"/>
    <col min="2054" max="2054" width="44.7109375" style="179" customWidth="1"/>
    <col min="2055" max="2055" width="11" style="179" customWidth="1"/>
    <col min="2056" max="2056" width="14.7109375" style="179" customWidth="1"/>
    <col min="2057" max="2057" width="13.5703125" style="179" customWidth="1"/>
    <col min="2058" max="2058" width="14.5703125" style="179" customWidth="1"/>
    <col min="2059" max="2059" width="13.5703125" style="179" customWidth="1"/>
    <col min="2060" max="2060" width="13.28515625" style="179" customWidth="1"/>
    <col min="2061" max="2061" width="17.5703125" style="179" customWidth="1"/>
    <col min="2062" max="2062" width="14.140625" style="179" customWidth="1"/>
    <col min="2063" max="2063" width="17.28515625" style="179" customWidth="1"/>
    <col min="2064" max="2064" width="11.28515625" style="179" customWidth="1"/>
    <col min="2065" max="2304" width="7.85546875" style="179"/>
    <col min="2305" max="2305" width="3.28515625" style="179" customWidth="1"/>
    <col min="2306" max="2306" width="2.7109375" style="179" customWidth="1"/>
    <col min="2307" max="2307" width="2.42578125" style="179" customWidth="1"/>
    <col min="2308" max="2308" width="2.5703125" style="179" customWidth="1"/>
    <col min="2309" max="2309" width="3" style="179" customWidth="1"/>
    <col min="2310" max="2310" width="44.7109375" style="179" customWidth="1"/>
    <col min="2311" max="2311" width="11" style="179" customWidth="1"/>
    <col min="2312" max="2312" width="14.7109375" style="179" customWidth="1"/>
    <col min="2313" max="2313" width="13.5703125" style="179" customWidth="1"/>
    <col min="2314" max="2314" width="14.5703125" style="179" customWidth="1"/>
    <col min="2315" max="2315" width="13.5703125" style="179" customWidth="1"/>
    <col min="2316" max="2316" width="13.28515625" style="179" customWidth="1"/>
    <col min="2317" max="2317" width="17.5703125" style="179" customWidth="1"/>
    <col min="2318" max="2318" width="14.140625" style="179" customWidth="1"/>
    <col min="2319" max="2319" width="17.28515625" style="179" customWidth="1"/>
    <col min="2320" max="2320" width="11.28515625" style="179" customWidth="1"/>
    <col min="2321" max="2560" width="7.85546875" style="179"/>
    <col min="2561" max="2561" width="3.28515625" style="179" customWidth="1"/>
    <col min="2562" max="2562" width="2.7109375" style="179" customWidth="1"/>
    <col min="2563" max="2563" width="2.42578125" style="179" customWidth="1"/>
    <col min="2564" max="2564" width="2.5703125" style="179" customWidth="1"/>
    <col min="2565" max="2565" width="3" style="179" customWidth="1"/>
    <col min="2566" max="2566" width="44.7109375" style="179" customWidth="1"/>
    <col min="2567" max="2567" width="11" style="179" customWidth="1"/>
    <col min="2568" max="2568" width="14.7109375" style="179" customWidth="1"/>
    <col min="2569" max="2569" width="13.5703125" style="179" customWidth="1"/>
    <col min="2570" max="2570" width="14.5703125" style="179" customWidth="1"/>
    <col min="2571" max="2571" width="13.5703125" style="179" customWidth="1"/>
    <col min="2572" max="2572" width="13.28515625" style="179" customWidth="1"/>
    <col min="2573" max="2573" width="17.5703125" style="179" customWidth="1"/>
    <col min="2574" max="2574" width="14.140625" style="179" customWidth="1"/>
    <col min="2575" max="2575" width="17.28515625" style="179" customWidth="1"/>
    <col min="2576" max="2576" width="11.28515625" style="179" customWidth="1"/>
    <col min="2577" max="2816" width="7.85546875" style="179"/>
    <col min="2817" max="2817" width="3.28515625" style="179" customWidth="1"/>
    <col min="2818" max="2818" width="2.7109375" style="179" customWidth="1"/>
    <col min="2819" max="2819" width="2.42578125" style="179" customWidth="1"/>
    <col min="2820" max="2820" width="2.5703125" style="179" customWidth="1"/>
    <col min="2821" max="2821" width="3" style="179" customWidth="1"/>
    <col min="2822" max="2822" width="44.7109375" style="179" customWidth="1"/>
    <col min="2823" max="2823" width="11" style="179" customWidth="1"/>
    <col min="2824" max="2824" width="14.7109375" style="179" customWidth="1"/>
    <col min="2825" max="2825" width="13.5703125" style="179" customWidth="1"/>
    <col min="2826" max="2826" width="14.5703125" style="179" customWidth="1"/>
    <col min="2827" max="2827" width="13.5703125" style="179" customWidth="1"/>
    <col min="2828" max="2828" width="13.28515625" style="179" customWidth="1"/>
    <col min="2829" max="2829" width="17.5703125" style="179" customWidth="1"/>
    <col min="2830" max="2830" width="14.140625" style="179" customWidth="1"/>
    <col min="2831" max="2831" width="17.28515625" style="179" customWidth="1"/>
    <col min="2832" max="2832" width="11.28515625" style="179" customWidth="1"/>
    <col min="2833" max="3072" width="7.85546875" style="179"/>
    <col min="3073" max="3073" width="3.28515625" style="179" customWidth="1"/>
    <col min="3074" max="3074" width="2.7109375" style="179" customWidth="1"/>
    <col min="3075" max="3075" width="2.42578125" style="179" customWidth="1"/>
    <col min="3076" max="3076" width="2.5703125" style="179" customWidth="1"/>
    <col min="3077" max="3077" width="3" style="179" customWidth="1"/>
    <col min="3078" max="3078" width="44.7109375" style="179" customWidth="1"/>
    <col min="3079" max="3079" width="11" style="179" customWidth="1"/>
    <col min="3080" max="3080" width="14.7109375" style="179" customWidth="1"/>
    <col min="3081" max="3081" width="13.5703125" style="179" customWidth="1"/>
    <col min="3082" max="3082" width="14.5703125" style="179" customWidth="1"/>
    <col min="3083" max="3083" width="13.5703125" style="179" customWidth="1"/>
    <col min="3084" max="3084" width="13.28515625" style="179" customWidth="1"/>
    <col min="3085" max="3085" width="17.5703125" style="179" customWidth="1"/>
    <col min="3086" max="3086" width="14.140625" style="179" customWidth="1"/>
    <col min="3087" max="3087" width="17.28515625" style="179" customWidth="1"/>
    <col min="3088" max="3088" width="11.28515625" style="179" customWidth="1"/>
    <col min="3089" max="3328" width="7.85546875" style="179"/>
    <col min="3329" max="3329" width="3.28515625" style="179" customWidth="1"/>
    <col min="3330" max="3330" width="2.7109375" style="179" customWidth="1"/>
    <col min="3331" max="3331" width="2.42578125" style="179" customWidth="1"/>
    <col min="3332" max="3332" width="2.5703125" style="179" customWidth="1"/>
    <col min="3333" max="3333" width="3" style="179" customWidth="1"/>
    <col min="3334" max="3334" width="44.7109375" style="179" customWidth="1"/>
    <col min="3335" max="3335" width="11" style="179" customWidth="1"/>
    <col min="3336" max="3336" width="14.7109375" style="179" customWidth="1"/>
    <col min="3337" max="3337" width="13.5703125" style="179" customWidth="1"/>
    <col min="3338" max="3338" width="14.5703125" style="179" customWidth="1"/>
    <col min="3339" max="3339" width="13.5703125" style="179" customWidth="1"/>
    <col min="3340" max="3340" width="13.28515625" style="179" customWidth="1"/>
    <col min="3341" max="3341" width="17.5703125" style="179" customWidth="1"/>
    <col min="3342" max="3342" width="14.140625" style="179" customWidth="1"/>
    <col min="3343" max="3343" width="17.28515625" style="179" customWidth="1"/>
    <col min="3344" max="3344" width="11.28515625" style="179" customWidth="1"/>
    <col min="3345" max="3584" width="7.85546875" style="179"/>
    <col min="3585" max="3585" width="3.28515625" style="179" customWidth="1"/>
    <col min="3586" max="3586" width="2.7109375" style="179" customWidth="1"/>
    <col min="3587" max="3587" width="2.42578125" style="179" customWidth="1"/>
    <col min="3588" max="3588" width="2.5703125" style="179" customWidth="1"/>
    <col min="3589" max="3589" width="3" style="179" customWidth="1"/>
    <col min="3590" max="3590" width="44.7109375" style="179" customWidth="1"/>
    <col min="3591" max="3591" width="11" style="179" customWidth="1"/>
    <col min="3592" max="3592" width="14.7109375" style="179" customWidth="1"/>
    <col min="3593" max="3593" width="13.5703125" style="179" customWidth="1"/>
    <col min="3594" max="3594" width="14.5703125" style="179" customWidth="1"/>
    <col min="3595" max="3595" width="13.5703125" style="179" customWidth="1"/>
    <col min="3596" max="3596" width="13.28515625" style="179" customWidth="1"/>
    <col min="3597" max="3597" width="17.5703125" style="179" customWidth="1"/>
    <col min="3598" max="3598" width="14.140625" style="179" customWidth="1"/>
    <col min="3599" max="3599" width="17.28515625" style="179" customWidth="1"/>
    <col min="3600" max="3600" width="11.28515625" style="179" customWidth="1"/>
    <col min="3601" max="3840" width="7.85546875" style="179"/>
    <col min="3841" max="3841" width="3.28515625" style="179" customWidth="1"/>
    <col min="3842" max="3842" width="2.7109375" style="179" customWidth="1"/>
    <col min="3843" max="3843" width="2.42578125" style="179" customWidth="1"/>
    <col min="3844" max="3844" width="2.5703125" style="179" customWidth="1"/>
    <col min="3845" max="3845" width="3" style="179" customWidth="1"/>
    <col min="3846" max="3846" width="44.7109375" style="179" customWidth="1"/>
    <col min="3847" max="3847" width="11" style="179" customWidth="1"/>
    <col min="3848" max="3848" width="14.7109375" style="179" customWidth="1"/>
    <col min="3849" max="3849" width="13.5703125" style="179" customWidth="1"/>
    <col min="3850" max="3850" width="14.5703125" style="179" customWidth="1"/>
    <col min="3851" max="3851" width="13.5703125" style="179" customWidth="1"/>
    <col min="3852" max="3852" width="13.28515625" style="179" customWidth="1"/>
    <col min="3853" max="3853" width="17.5703125" style="179" customWidth="1"/>
    <col min="3854" max="3854" width="14.140625" style="179" customWidth="1"/>
    <col min="3855" max="3855" width="17.28515625" style="179" customWidth="1"/>
    <col min="3856" max="3856" width="11.28515625" style="179" customWidth="1"/>
    <col min="3857" max="4096" width="7.85546875" style="179"/>
    <col min="4097" max="4097" width="3.28515625" style="179" customWidth="1"/>
    <col min="4098" max="4098" width="2.7109375" style="179" customWidth="1"/>
    <col min="4099" max="4099" width="2.42578125" style="179" customWidth="1"/>
    <col min="4100" max="4100" width="2.5703125" style="179" customWidth="1"/>
    <col min="4101" max="4101" width="3" style="179" customWidth="1"/>
    <col min="4102" max="4102" width="44.7109375" style="179" customWidth="1"/>
    <col min="4103" max="4103" width="11" style="179" customWidth="1"/>
    <col min="4104" max="4104" width="14.7109375" style="179" customWidth="1"/>
    <col min="4105" max="4105" width="13.5703125" style="179" customWidth="1"/>
    <col min="4106" max="4106" width="14.5703125" style="179" customWidth="1"/>
    <col min="4107" max="4107" width="13.5703125" style="179" customWidth="1"/>
    <col min="4108" max="4108" width="13.28515625" style="179" customWidth="1"/>
    <col min="4109" max="4109" width="17.5703125" style="179" customWidth="1"/>
    <col min="4110" max="4110" width="14.140625" style="179" customWidth="1"/>
    <col min="4111" max="4111" width="17.28515625" style="179" customWidth="1"/>
    <col min="4112" max="4112" width="11.28515625" style="179" customWidth="1"/>
    <col min="4113" max="4352" width="7.85546875" style="179"/>
    <col min="4353" max="4353" width="3.28515625" style="179" customWidth="1"/>
    <col min="4354" max="4354" width="2.7109375" style="179" customWidth="1"/>
    <col min="4355" max="4355" width="2.42578125" style="179" customWidth="1"/>
    <col min="4356" max="4356" width="2.5703125" style="179" customWidth="1"/>
    <col min="4357" max="4357" width="3" style="179" customWidth="1"/>
    <col min="4358" max="4358" width="44.7109375" style="179" customWidth="1"/>
    <col min="4359" max="4359" width="11" style="179" customWidth="1"/>
    <col min="4360" max="4360" width="14.7109375" style="179" customWidth="1"/>
    <col min="4361" max="4361" width="13.5703125" style="179" customWidth="1"/>
    <col min="4362" max="4362" width="14.5703125" style="179" customWidth="1"/>
    <col min="4363" max="4363" width="13.5703125" style="179" customWidth="1"/>
    <col min="4364" max="4364" width="13.28515625" style="179" customWidth="1"/>
    <col min="4365" max="4365" width="17.5703125" style="179" customWidth="1"/>
    <col min="4366" max="4366" width="14.140625" style="179" customWidth="1"/>
    <col min="4367" max="4367" width="17.28515625" style="179" customWidth="1"/>
    <col min="4368" max="4368" width="11.28515625" style="179" customWidth="1"/>
    <col min="4369" max="4608" width="7.85546875" style="179"/>
    <col min="4609" max="4609" width="3.28515625" style="179" customWidth="1"/>
    <col min="4610" max="4610" width="2.7109375" style="179" customWidth="1"/>
    <col min="4611" max="4611" width="2.42578125" style="179" customWidth="1"/>
    <col min="4612" max="4612" width="2.5703125" style="179" customWidth="1"/>
    <col min="4613" max="4613" width="3" style="179" customWidth="1"/>
    <col min="4614" max="4614" width="44.7109375" style="179" customWidth="1"/>
    <col min="4615" max="4615" width="11" style="179" customWidth="1"/>
    <col min="4616" max="4616" width="14.7109375" style="179" customWidth="1"/>
    <col min="4617" max="4617" width="13.5703125" style="179" customWidth="1"/>
    <col min="4618" max="4618" width="14.5703125" style="179" customWidth="1"/>
    <col min="4619" max="4619" width="13.5703125" style="179" customWidth="1"/>
    <col min="4620" max="4620" width="13.28515625" style="179" customWidth="1"/>
    <col min="4621" max="4621" width="17.5703125" style="179" customWidth="1"/>
    <col min="4622" max="4622" width="14.140625" style="179" customWidth="1"/>
    <col min="4623" max="4623" width="17.28515625" style="179" customWidth="1"/>
    <col min="4624" max="4624" width="11.28515625" style="179" customWidth="1"/>
    <col min="4625" max="4864" width="7.85546875" style="179"/>
    <col min="4865" max="4865" width="3.28515625" style="179" customWidth="1"/>
    <col min="4866" max="4866" width="2.7109375" style="179" customWidth="1"/>
    <col min="4867" max="4867" width="2.42578125" style="179" customWidth="1"/>
    <col min="4868" max="4868" width="2.5703125" style="179" customWidth="1"/>
    <col min="4869" max="4869" width="3" style="179" customWidth="1"/>
    <col min="4870" max="4870" width="44.7109375" style="179" customWidth="1"/>
    <col min="4871" max="4871" width="11" style="179" customWidth="1"/>
    <col min="4872" max="4872" width="14.7109375" style="179" customWidth="1"/>
    <col min="4873" max="4873" width="13.5703125" style="179" customWidth="1"/>
    <col min="4874" max="4874" width="14.5703125" style="179" customWidth="1"/>
    <col min="4875" max="4875" width="13.5703125" style="179" customWidth="1"/>
    <col min="4876" max="4876" width="13.28515625" style="179" customWidth="1"/>
    <col min="4877" max="4877" width="17.5703125" style="179" customWidth="1"/>
    <col min="4878" max="4878" width="14.140625" style="179" customWidth="1"/>
    <col min="4879" max="4879" width="17.28515625" style="179" customWidth="1"/>
    <col min="4880" max="4880" width="11.28515625" style="179" customWidth="1"/>
    <col min="4881" max="5120" width="7.85546875" style="179"/>
    <col min="5121" max="5121" width="3.28515625" style="179" customWidth="1"/>
    <col min="5122" max="5122" width="2.7109375" style="179" customWidth="1"/>
    <col min="5123" max="5123" width="2.42578125" style="179" customWidth="1"/>
    <col min="5124" max="5124" width="2.5703125" style="179" customWidth="1"/>
    <col min="5125" max="5125" width="3" style="179" customWidth="1"/>
    <col min="5126" max="5126" width="44.7109375" style="179" customWidth="1"/>
    <col min="5127" max="5127" width="11" style="179" customWidth="1"/>
    <col min="5128" max="5128" width="14.7109375" style="179" customWidth="1"/>
    <col min="5129" max="5129" width="13.5703125" style="179" customWidth="1"/>
    <col min="5130" max="5130" width="14.5703125" style="179" customWidth="1"/>
    <col min="5131" max="5131" width="13.5703125" style="179" customWidth="1"/>
    <col min="5132" max="5132" width="13.28515625" style="179" customWidth="1"/>
    <col min="5133" max="5133" width="17.5703125" style="179" customWidth="1"/>
    <col min="5134" max="5134" width="14.140625" style="179" customWidth="1"/>
    <col min="5135" max="5135" width="17.28515625" style="179" customWidth="1"/>
    <col min="5136" max="5136" width="11.28515625" style="179" customWidth="1"/>
    <col min="5137" max="5376" width="7.85546875" style="179"/>
    <col min="5377" max="5377" width="3.28515625" style="179" customWidth="1"/>
    <col min="5378" max="5378" width="2.7109375" style="179" customWidth="1"/>
    <col min="5379" max="5379" width="2.42578125" style="179" customWidth="1"/>
    <col min="5380" max="5380" width="2.5703125" style="179" customWidth="1"/>
    <col min="5381" max="5381" width="3" style="179" customWidth="1"/>
    <col min="5382" max="5382" width="44.7109375" style="179" customWidth="1"/>
    <col min="5383" max="5383" width="11" style="179" customWidth="1"/>
    <col min="5384" max="5384" width="14.7109375" style="179" customWidth="1"/>
    <col min="5385" max="5385" width="13.5703125" style="179" customWidth="1"/>
    <col min="5386" max="5386" width="14.5703125" style="179" customWidth="1"/>
    <col min="5387" max="5387" width="13.5703125" style="179" customWidth="1"/>
    <col min="5388" max="5388" width="13.28515625" style="179" customWidth="1"/>
    <col min="5389" max="5389" width="17.5703125" style="179" customWidth="1"/>
    <col min="5390" max="5390" width="14.140625" style="179" customWidth="1"/>
    <col min="5391" max="5391" width="17.28515625" style="179" customWidth="1"/>
    <col min="5392" max="5392" width="11.28515625" style="179" customWidth="1"/>
    <col min="5393" max="5632" width="7.85546875" style="179"/>
    <col min="5633" max="5633" width="3.28515625" style="179" customWidth="1"/>
    <col min="5634" max="5634" width="2.7109375" style="179" customWidth="1"/>
    <col min="5635" max="5635" width="2.42578125" style="179" customWidth="1"/>
    <col min="5636" max="5636" width="2.5703125" style="179" customWidth="1"/>
    <col min="5637" max="5637" width="3" style="179" customWidth="1"/>
    <col min="5638" max="5638" width="44.7109375" style="179" customWidth="1"/>
    <col min="5639" max="5639" width="11" style="179" customWidth="1"/>
    <col min="5640" max="5640" width="14.7109375" style="179" customWidth="1"/>
    <col min="5641" max="5641" width="13.5703125" style="179" customWidth="1"/>
    <col min="5642" max="5642" width="14.5703125" style="179" customWidth="1"/>
    <col min="5643" max="5643" width="13.5703125" style="179" customWidth="1"/>
    <col min="5644" max="5644" width="13.28515625" style="179" customWidth="1"/>
    <col min="5645" max="5645" width="17.5703125" style="179" customWidth="1"/>
    <col min="5646" max="5646" width="14.140625" style="179" customWidth="1"/>
    <col min="5647" max="5647" width="17.28515625" style="179" customWidth="1"/>
    <col min="5648" max="5648" width="11.28515625" style="179" customWidth="1"/>
    <col min="5649" max="5888" width="7.85546875" style="179"/>
    <col min="5889" max="5889" width="3.28515625" style="179" customWidth="1"/>
    <col min="5890" max="5890" width="2.7109375" style="179" customWidth="1"/>
    <col min="5891" max="5891" width="2.42578125" style="179" customWidth="1"/>
    <col min="5892" max="5892" width="2.5703125" style="179" customWidth="1"/>
    <col min="5893" max="5893" width="3" style="179" customWidth="1"/>
    <col min="5894" max="5894" width="44.7109375" style="179" customWidth="1"/>
    <col min="5895" max="5895" width="11" style="179" customWidth="1"/>
    <col min="5896" max="5896" width="14.7109375" style="179" customWidth="1"/>
    <col min="5897" max="5897" width="13.5703125" style="179" customWidth="1"/>
    <col min="5898" max="5898" width="14.5703125" style="179" customWidth="1"/>
    <col min="5899" max="5899" width="13.5703125" style="179" customWidth="1"/>
    <col min="5900" max="5900" width="13.28515625" style="179" customWidth="1"/>
    <col min="5901" max="5901" width="17.5703125" style="179" customWidth="1"/>
    <col min="5902" max="5902" width="14.140625" style="179" customWidth="1"/>
    <col min="5903" max="5903" width="17.28515625" style="179" customWidth="1"/>
    <col min="5904" max="5904" width="11.28515625" style="179" customWidth="1"/>
    <col min="5905" max="6144" width="7.85546875" style="179"/>
    <col min="6145" max="6145" width="3.28515625" style="179" customWidth="1"/>
    <col min="6146" max="6146" width="2.7109375" style="179" customWidth="1"/>
    <col min="6147" max="6147" width="2.42578125" style="179" customWidth="1"/>
    <col min="6148" max="6148" width="2.5703125" style="179" customWidth="1"/>
    <col min="6149" max="6149" width="3" style="179" customWidth="1"/>
    <col min="6150" max="6150" width="44.7109375" style="179" customWidth="1"/>
    <col min="6151" max="6151" width="11" style="179" customWidth="1"/>
    <col min="6152" max="6152" width="14.7109375" style="179" customWidth="1"/>
    <col min="6153" max="6153" width="13.5703125" style="179" customWidth="1"/>
    <col min="6154" max="6154" width="14.5703125" style="179" customWidth="1"/>
    <col min="6155" max="6155" width="13.5703125" style="179" customWidth="1"/>
    <col min="6156" max="6156" width="13.28515625" style="179" customWidth="1"/>
    <col min="6157" max="6157" width="17.5703125" style="179" customWidth="1"/>
    <col min="6158" max="6158" width="14.140625" style="179" customWidth="1"/>
    <col min="6159" max="6159" width="17.28515625" style="179" customWidth="1"/>
    <col min="6160" max="6160" width="11.28515625" style="179" customWidth="1"/>
    <col min="6161" max="6400" width="7.85546875" style="179"/>
    <col min="6401" max="6401" width="3.28515625" style="179" customWidth="1"/>
    <col min="6402" max="6402" width="2.7109375" style="179" customWidth="1"/>
    <col min="6403" max="6403" width="2.42578125" style="179" customWidth="1"/>
    <col min="6404" max="6404" width="2.5703125" style="179" customWidth="1"/>
    <col min="6405" max="6405" width="3" style="179" customWidth="1"/>
    <col min="6406" max="6406" width="44.7109375" style="179" customWidth="1"/>
    <col min="6407" max="6407" width="11" style="179" customWidth="1"/>
    <col min="6408" max="6408" width="14.7109375" style="179" customWidth="1"/>
    <col min="6409" max="6409" width="13.5703125" style="179" customWidth="1"/>
    <col min="6410" max="6410" width="14.5703125" style="179" customWidth="1"/>
    <col min="6411" max="6411" width="13.5703125" style="179" customWidth="1"/>
    <col min="6412" max="6412" width="13.28515625" style="179" customWidth="1"/>
    <col min="6413" max="6413" width="17.5703125" style="179" customWidth="1"/>
    <col min="6414" max="6414" width="14.140625" style="179" customWidth="1"/>
    <col min="6415" max="6415" width="17.28515625" style="179" customWidth="1"/>
    <col min="6416" max="6416" width="11.28515625" style="179" customWidth="1"/>
    <col min="6417" max="6656" width="7.85546875" style="179"/>
    <col min="6657" max="6657" width="3.28515625" style="179" customWidth="1"/>
    <col min="6658" max="6658" width="2.7109375" style="179" customWidth="1"/>
    <col min="6659" max="6659" width="2.42578125" style="179" customWidth="1"/>
    <col min="6660" max="6660" width="2.5703125" style="179" customWidth="1"/>
    <col min="6661" max="6661" width="3" style="179" customWidth="1"/>
    <col min="6662" max="6662" width="44.7109375" style="179" customWidth="1"/>
    <col min="6663" max="6663" width="11" style="179" customWidth="1"/>
    <col min="6664" max="6664" width="14.7109375" style="179" customWidth="1"/>
    <col min="6665" max="6665" width="13.5703125" style="179" customWidth="1"/>
    <col min="6666" max="6666" width="14.5703125" style="179" customWidth="1"/>
    <col min="6667" max="6667" width="13.5703125" style="179" customWidth="1"/>
    <col min="6668" max="6668" width="13.28515625" style="179" customWidth="1"/>
    <col min="6669" max="6669" width="17.5703125" style="179" customWidth="1"/>
    <col min="6670" max="6670" width="14.140625" style="179" customWidth="1"/>
    <col min="6671" max="6671" width="17.28515625" style="179" customWidth="1"/>
    <col min="6672" max="6672" width="11.28515625" style="179" customWidth="1"/>
    <col min="6673" max="6912" width="7.85546875" style="179"/>
    <col min="6913" max="6913" width="3.28515625" style="179" customWidth="1"/>
    <col min="6914" max="6914" width="2.7109375" style="179" customWidth="1"/>
    <col min="6915" max="6915" width="2.42578125" style="179" customWidth="1"/>
    <col min="6916" max="6916" width="2.5703125" style="179" customWidth="1"/>
    <col min="6917" max="6917" width="3" style="179" customWidth="1"/>
    <col min="6918" max="6918" width="44.7109375" style="179" customWidth="1"/>
    <col min="6919" max="6919" width="11" style="179" customWidth="1"/>
    <col min="6920" max="6920" width="14.7109375" style="179" customWidth="1"/>
    <col min="6921" max="6921" width="13.5703125" style="179" customWidth="1"/>
    <col min="6922" max="6922" width="14.5703125" style="179" customWidth="1"/>
    <col min="6923" max="6923" width="13.5703125" style="179" customWidth="1"/>
    <col min="6924" max="6924" width="13.28515625" style="179" customWidth="1"/>
    <col min="6925" max="6925" width="17.5703125" style="179" customWidth="1"/>
    <col min="6926" max="6926" width="14.140625" style="179" customWidth="1"/>
    <col min="6927" max="6927" width="17.28515625" style="179" customWidth="1"/>
    <col min="6928" max="6928" width="11.28515625" style="179" customWidth="1"/>
    <col min="6929" max="7168" width="7.85546875" style="179"/>
    <col min="7169" max="7169" width="3.28515625" style="179" customWidth="1"/>
    <col min="7170" max="7170" width="2.7109375" style="179" customWidth="1"/>
    <col min="7171" max="7171" width="2.42578125" style="179" customWidth="1"/>
    <col min="7172" max="7172" width="2.5703125" style="179" customWidth="1"/>
    <col min="7173" max="7173" width="3" style="179" customWidth="1"/>
    <col min="7174" max="7174" width="44.7109375" style="179" customWidth="1"/>
    <col min="7175" max="7175" width="11" style="179" customWidth="1"/>
    <col min="7176" max="7176" width="14.7109375" style="179" customWidth="1"/>
    <col min="7177" max="7177" width="13.5703125" style="179" customWidth="1"/>
    <col min="7178" max="7178" width="14.5703125" style="179" customWidth="1"/>
    <col min="7179" max="7179" width="13.5703125" style="179" customWidth="1"/>
    <col min="7180" max="7180" width="13.28515625" style="179" customWidth="1"/>
    <col min="7181" max="7181" width="17.5703125" style="179" customWidth="1"/>
    <col min="7182" max="7182" width="14.140625" style="179" customWidth="1"/>
    <col min="7183" max="7183" width="17.28515625" style="179" customWidth="1"/>
    <col min="7184" max="7184" width="11.28515625" style="179" customWidth="1"/>
    <col min="7185" max="7424" width="7.85546875" style="179"/>
    <col min="7425" max="7425" width="3.28515625" style="179" customWidth="1"/>
    <col min="7426" max="7426" width="2.7109375" style="179" customWidth="1"/>
    <col min="7427" max="7427" width="2.42578125" style="179" customWidth="1"/>
    <col min="7428" max="7428" width="2.5703125" style="179" customWidth="1"/>
    <col min="7429" max="7429" width="3" style="179" customWidth="1"/>
    <col min="7430" max="7430" width="44.7109375" style="179" customWidth="1"/>
    <col min="7431" max="7431" width="11" style="179" customWidth="1"/>
    <col min="7432" max="7432" width="14.7109375" style="179" customWidth="1"/>
    <col min="7433" max="7433" width="13.5703125" style="179" customWidth="1"/>
    <col min="7434" max="7434" width="14.5703125" style="179" customWidth="1"/>
    <col min="7435" max="7435" width="13.5703125" style="179" customWidth="1"/>
    <col min="7436" max="7436" width="13.28515625" style="179" customWidth="1"/>
    <col min="7437" max="7437" width="17.5703125" style="179" customWidth="1"/>
    <col min="7438" max="7438" width="14.140625" style="179" customWidth="1"/>
    <col min="7439" max="7439" width="17.28515625" style="179" customWidth="1"/>
    <col min="7440" max="7440" width="11.28515625" style="179" customWidth="1"/>
    <col min="7441" max="7680" width="7.85546875" style="179"/>
    <col min="7681" max="7681" width="3.28515625" style="179" customWidth="1"/>
    <col min="7682" max="7682" width="2.7109375" style="179" customWidth="1"/>
    <col min="7683" max="7683" width="2.42578125" style="179" customWidth="1"/>
    <col min="7684" max="7684" width="2.5703125" style="179" customWidth="1"/>
    <col min="7685" max="7685" width="3" style="179" customWidth="1"/>
    <col min="7686" max="7686" width="44.7109375" style="179" customWidth="1"/>
    <col min="7687" max="7687" width="11" style="179" customWidth="1"/>
    <col min="7688" max="7688" width="14.7109375" style="179" customWidth="1"/>
    <col min="7689" max="7689" width="13.5703125" style="179" customWidth="1"/>
    <col min="7690" max="7690" width="14.5703125" style="179" customWidth="1"/>
    <col min="7691" max="7691" width="13.5703125" style="179" customWidth="1"/>
    <col min="7692" max="7692" width="13.28515625" style="179" customWidth="1"/>
    <col min="7693" max="7693" width="17.5703125" style="179" customWidth="1"/>
    <col min="7694" max="7694" width="14.140625" style="179" customWidth="1"/>
    <col min="7695" max="7695" width="17.28515625" style="179" customWidth="1"/>
    <col min="7696" max="7696" width="11.28515625" style="179" customWidth="1"/>
    <col min="7697" max="7936" width="7.85546875" style="179"/>
    <col min="7937" max="7937" width="3.28515625" style="179" customWidth="1"/>
    <col min="7938" max="7938" width="2.7109375" style="179" customWidth="1"/>
    <col min="7939" max="7939" width="2.42578125" style="179" customWidth="1"/>
    <col min="7940" max="7940" width="2.5703125" style="179" customWidth="1"/>
    <col min="7941" max="7941" width="3" style="179" customWidth="1"/>
    <col min="7942" max="7942" width="44.7109375" style="179" customWidth="1"/>
    <col min="7943" max="7943" width="11" style="179" customWidth="1"/>
    <col min="7944" max="7944" width="14.7109375" style="179" customWidth="1"/>
    <col min="7945" max="7945" width="13.5703125" style="179" customWidth="1"/>
    <col min="7946" max="7946" width="14.5703125" style="179" customWidth="1"/>
    <col min="7947" max="7947" width="13.5703125" style="179" customWidth="1"/>
    <col min="7948" max="7948" width="13.28515625" style="179" customWidth="1"/>
    <col min="7949" max="7949" width="17.5703125" style="179" customWidth="1"/>
    <col min="7950" max="7950" width="14.140625" style="179" customWidth="1"/>
    <col min="7951" max="7951" width="17.28515625" style="179" customWidth="1"/>
    <col min="7952" max="7952" width="11.28515625" style="179" customWidth="1"/>
    <col min="7953" max="8192" width="7.85546875" style="179"/>
    <col min="8193" max="8193" width="3.28515625" style="179" customWidth="1"/>
    <col min="8194" max="8194" width="2.7109375" style="179" customWidth="1"/>
    <col min="8195" max="8195" width="2.42578125" style="179" customWidth="1"/>
    <col min="8196" max="8196" width="2.5703125" style="179" customWidth="1"/>
    <col min="8197" max="8197" width="3" style="179" customWidth="1"/>
    <col min="8198" max="8198" width="44.7109375" style="179" customWidth="1"/>
    <col min="8199" max="8199" width="11" style="179" customWidth="1"/>
    <col min="8200" max="8200" width="14.7109375" style="179" customWidth="1"/>
    <col min="8201" max="8201" width="13.5703125" style="179" customWidth="1"/>
    <col min="8202" max="8202" width="14.5703125" style="179" customWidth="1"/>
    <col min="8203" max="8203" width="13.5703125" style="179" customWidth="1"/>
    <col min="8204" max="8204" width="13.28515625" style="179" customWidth="1"/>
    <col min="8205" max="8205" width="17.5703125" style="179" customWidth="1"/>
    <col min="8206" max="8206" width="14.140625" style="179" customWidth="1"/>
    <col min="8207" max="8207" width="17.28515625" style="179" customWidth="1"/>
    <col min="8208" max="8208" width="11.28515625" style="179" customWidth="1"/>
    <col min="8209" max="8448" width="7.85546875" style="179"/>
    <col min="8449" max="8449" width="3.28515625" style="179" customWidth="1"/>
    <col min="8450" max="8450" width="2.7109375" style="179" customWidth="1"/>
    <col min="8451" max="8451" width="2.42578125" style="179" customWidth="1"/>
    <col min="8452" max="8452" width="2.5703125" style="179" customWidth="1"/>
    <col min="8453" max="8453" width="3" style="179" customWidth="1"/>
    <col min="8454" max="8454" width="44.7109375" style="179" customWidth="1"/>
    <col min="8455" max="8455" width="11" style="179" customWidth="1"/>
    <col min="8456" max="8456" width="14.7109375" style="179" customWidth="1"/>
    <col min="8457" max="8457" width="13.5703125" style="179" customWidth="1"/>
    <col min="8458" max="8458" width="14.5703125" style="179" customWidth="1"/>
    <col min="8459" max="8459" width="13.5703125" style="179" customWidth="1"/>
    <col min="8460" max="8460" width="13.28515625" style="179" customWidth="1"/>
    <col min="8461" max="8461" width="17.5703125" style="179" customWidth="1"/>
    <col min="8462" max="8462" width="14.140625" style="179" customWidth="1"/>
    <col min="8463" max="8463" width="17.28515625" style="179" customWidth="1"/>
    <col min="8464" max="8464" width="11.28515625" style="179" customWidth="1"/>
    <col min="8465" max="8704" width="7.85546875" style="179"/>
    <col min="8705" max="8705" width="3.28515625" style="179" customWidth="1"/>
    <col min="8706" max="8706" width="2.7109375" style="179" customWidth="1"/>
    <col min="8707" max="8707" width="2.42578125" style="179" customWidth="1"/>
    <col min="8708" max="8708" width="2.5703125" style="179" customWidth="1"/>
    <col min="8709" max="8709" width="3" style="179" customWidth="1"/>
    <col min="8710" max="8710" width="44.7109375" style="179" customWidth="1"/>
    <col min="8711" max="8711" width="11" style="179" customWidth="1"/>
    <col min="8712" max="8712" width="14.7109375" style="179" customWidth="1"/>
    <col min="8713" max="8713" width="13.5703125" style="179" customWidth="1"/>
    <col min="8714" max="8714" width="14.5703125" style="179" customWidth="1"/>
    <col min="8715" max="8715" width="13.5703125" style="179" customWidth="1"/>
    <col min="8716" max="8716" width="13.28515625" style="179" customWidth="1"/>
    <col min="8717" max="8717" width="17.5703125" style="179" customWidth="1"/>
    <col min="8718" max="8718" width="14.140625" style="179" customWidth="1"/>
    <col min="8719" max="8719" width="17.28515625" style="179" customWidth="1"/>
    <col min="8720" max="8720" width="11.28515625" style="179" customWidth="1"/>
    <col min="8721" max="8960" width="7.85546875" style="179"/>
    <col min="8961" max="8961" width="3.28515625" style="179" customWidth="1"/>
    <col min="8962" max="8962" width="2.7109375" style="179" customWidth="1"/>
    <col min="8963" max="8963" width="2.42578125" style="179" customWidth="1"/>
    <col min="8964" max="8964" width="2.5703125" style="179" customWidth="1"/>
    <col min="8965" max="8965" width="3" style="179" customWidth="1"/>
    <col min="8966" max="8966" width="44.7109375" style="179" customWidth="1"/>
    <col min="8967" max="8967" width="11" style="179" customWidth="1"/>
    <col min="8968" max="8968" width="14.7109375" style="179" customWidth="1"/>
    <col min="8969" max="8969" width="13.5703125" style="179" customWidth="1"/>
    <col min="8970" max="8970" width="14.5703125" style="179" customWidth="1"/>
    <col min="8971" max="8971" width="13.5703125" style="179" customWidth="1"/>
    <col min="8972" max="8972" width="13.28515625" style="179" customWidth="1"/>
    <col min="8973" max="8973" width="17.5703125" style="179" customWidth="1"/>
    <col min="8974" max="8974" width="14.140625" style="179" customWidth="1"/>
    <col min="8975" max="8975" width="17.28515625" style="179" customWidth="1"/>
    <col min="8976" max="8976" width="11.28515625" style="179" customWidth="1"/>
    <col min="8977" max="9216" width="7.85546875" style="179"/>
    <col min="9217" max="9217" width="3.28515625" style="179" customWidth="1"/>
    <col min="9218" max="9218" width="2.7109375" style="179" customWidth="1"/>
    <col min="9219" max="9219" width="2.42578125" style="179" customWidth="1"/>
    <col min="9220" max="9220" width="2.5703125" style="179" customWidth="1"/>
    <col min="9221" max="9221" width="3" style="179" customWidth="1"/>
    <col min="9222" max="9222" width="44.7109375" style="179" customWidth="1"/>
    <col min="9223" max="9223" width="11" style="179" customWidth="1"/>
    <col min="9224" max="9224" width="14.7109375" style="179" customWidth="1"/>
    <col min="9225" max="9225" width="13.5703125" style="179" customWidth="1"/>
    <col min="9226" max="9226" width="14.5703125" style="179" customWidth="1"/>
    <col min="9227" max="9227" width="13.5703125" style="179" customWidth="1"/>
    <col min="9228" max="9228" width="13.28515625" style="179" customWidth="1"/>
    <col min="9229" max="9229" width="17.5703125" style="179" customWidth="1"/>
    <col min="9230" max="9230" width="14.140625" style="179" customWidth="1"/>
    <col min="9231" max="9231" width="17.28515625" style="179" customWidth="1"/>
    <col min="9232" max="9232" width="11.28515625" style="179" customWidth="1"/>
    <col min="9233" max="9472" width="7.85546875" style="179"/>
    <col min="9473" max="9473" width="3.28515625" style="179" customWidth="1"/>
    <col min="9474" max="9474" width="2.7109375" style="179" customWidth="1"/>
    <col min="9475" max="9475" width="2.42578125" style="179" customWidth="1"/>
    <col min="9476" max="9476" width="2.5703125" style="179" customWidth="1"/>
    <col min="9477" max="9477" width="3" style="179" customWidth="1"/>
    <col min="9478" max="9478" width="44.7109375" style="179" customWidth="1"/>
    <col min="9479" max="9479" width="11" style="179" customWidth="1"/>
    <col min="9480" max="9480" width="14.7109375" style="179" customWidth="1"/>
    <col min="9481" max="9481" width="13.5703125" style="179" customWidth="1"/>
    <col min="9482" max="9482" width="14.5703125" style="179" customWidth="1"/>
    <col min="9483" max="9483" width="13.5703125" style="179" customWidth="1"/>
    <col min="9484" max="9484" width="13.28515625" style="179" customWidth="1"/>
    <col min="9485" max="9485" width="17.5703125" style="179" customWidth="1"/>
    <col min="9486" max="9486" width="14.140625" style="179" customWidth="1"/>
    <col min="9487" max="9487" width="17.28515625" style="179" customWidth="1"/>
    <col min="9488" max="9488" width="11.28515625" style="179" customWidth="1"/>
    <col min="9489" max="9728" width="7.85546875" style="179"/>
    <col min="9729" max="9729" width="3.28515625" style="179" customWidth="1"/>
    <col min="9730" max="9730" width="2.7109375" style="179" customWidth="1"/>
    <col min="9731" max="9731" width="2.42578125" style="179" customWidth="1"/>
    <col min="9732" max="9732" width="2.5703125" style="179" customWidth="1"/>
    <col min="9733" max="9733" width="3" style="179" customWidth="1"/>
    <col min="9734" max="9734" width="44.7109375" style="179" customWidth="1"/>
    <col min="9735" max="9735" width="11" style="179" customWidth="1"/>
    <col min="9736" max="9736" width="14.7109375" style="179" customWidth="1"/>
    <col min="9737" max="9737" width="13.5703125" style="179" customWidth="1"/>
    <col min="9738" max="9738" width="14.5703125" style="179" customWidth="1"/>
    <col min="9739" max="9739" width="13.5703125" style="179" customWidth="1"/>
    <col min="9740" max="9740" width="13.28515625" style="179" customWidth="1"/>
    <col min="9741" max="9741" width="17.5703125" style="179" customWidth="1"/>
    <col min="9742" max="9742" width="14.140625" style="179" customWidth="1"/>
    <col min="9743" max="9743" width="17.28515625" style="179" customWidth="1"/>
    <col min="9744" max="9744" width="11.28515625" style="179" customWidth="1"/>
    <col min="9745" max="9984" width="7.85546875" style="179"/>
    <col min="9985" max="9985" width="3.28515625" style="179" customWidth="1"/>
    <col min="9986" max="9986" width="2.7109375" style="179" customWidth="1"/>
    <col min="9987" max="9987" width="2.42578125" style="179" customWidth="1"/>
    <col min="9988" max="9988" width="2.5703125" style="179" customWidth="1"/>
    <col min="9989" max="9989" width="3" style="179" customWidth="1"/>
    <col min="9990" max="9990" width="44.7109375" style="179" customWidth="1"/>
    <col min="9991" max="9991" width="11" style="179" customWidth="1"/>
    <col min="9992" max="9992" width="14.7109375" style="179" customWidth="1"/>
    <col min="9993" max="9993" width="13.5703125" style="179" customWidth="1"/>
    <col min="9994" max="9994" width="14.5703125" style="179" customWidth="1"/>
    <col min="9995" max="9995" width="13.5703125" style="179" customWidth="1"/>
    <col min="9996" max="9996" width="13.28515625" style="179" customWidth="1"/>
    <col min="9997" max="9997" width="17.5703125" style="179" customWidth="1"/>
    <col min="9998" max="9998" width="14.140625" style="179" customWidth="1"/>
    <col min="9999" max="9999" width="17.28515625" style="179" customWidth="1"/>
    <col min="10000" max="10000" width="11.28515625" style="179" customWidth="1"/>
    <col min="10001" max="10240" width="7.85546875" style="179"/>
    <col min="10241" max="10241" width="3.28515625" style="179" customWidth="1"/>
    <col min="10242" max="10242" width="2.7109375" style="179" customWidth="1"/>
    <col min="10243" max="10243" width="2.42578125" style="179" customWidth="1"/>
    <col min="10244" max="10244" width="2.5703125" style="179" customWidth="1"/>
    <col min="10245" max="10245" width="3" style="179" customWidth="1"/>
    <col min="10246" max="10246" width="44.7109375" style="179" customWidth="1"/>
    <col min="10247" max="10247" width="11" style="179" customWidth="1"/>
    <col min="10248" max="10248" width="14.7109375" style="179" customWidth="1"/>
    <col min="10249" max="10249" width="13.5703125" style="179" customWidth="1"/>
    <col min="10250" max="10250" width="14.5703125" style="179" customWidth="1"/>
    <col min="10251" max="10251" width="13.5703125" style="179" customWidth="1"/>
    <col min="10252" max="10252" width="13.28515625" style="179" customWidth="1"/>
    <col min="10253" max="10253" width="17.5703125" style="179" customWidth="1"/>
    <col min="10254" max="10254" width="14.140625" style="179" customWidth="1"/>
    <col min="10255" max="10255" width="17.28515625" style="179" customWidth="1"/>
    <col min="10256" max="10256" width="11.28515625" style="179" customWidth="1"/>
    <col min="10257" max="10496" width="7.85546875" style="179"/>
    <col min="10497" max="10497" width="3.28515625" style="179" customWidth="1"/>
    <col min="10498" max="10498" width="2.7109375" style="179" customWidth="1"/>
    <col min="10499" max="10499" width="2.42578125" style="179" customWidth="1"/>
    <col min="10500" max="10500" width="2.5703125" style="179" customWidth="1"/>
    <col min="10501" max="10501" width="3" style="179" customWidth="1"/>
    <col min="10502" max="10502" width="44.7109375" style="179" customWidth="1"/>
    <col min="10503" max="10503" width="11" style="179" customWidth="1"/>
    <col min="10504" max="10504" width="14.7109375" style="179" customWidth="1"/>
    <col min="10505" max="10505" width="13.5703125" style="179" customWidth="1"/>
    <col min="10506" max="10506" width="14.5703125" style="179" customWidth="1"/>
    <col min="10507" max="10507" width="13.5703125" style="179" customWidth="1"/>
    <col min="10508" max="10508" width="13.28515625" style="179" customWidth="1"/>
    <col min="10509" max="10509" width="17.5703125" style="179" customWidth="1"/>
    <col min="10510" max="10510" width="14.140625" style="179" customWidth="1"/>
    <col min="10511" max="10511" width="17.28515625" style="179" customWidth="1"/>
    <col min="10512" max="10512" width="11.28515625" style="179" customWidth="1"/>
    <col min="10513" max="10752" width="7.85546875" style="179"/>
    <col min="10753" max="10753" width="3.28515625" style="179" customWidth="1"/>
    <col min="10754" max="10754" width="2.7109375" style="179" customWidth="1"/>
    <col min="10755" max="10755" width="2.42578125" style="179" customWidth="1"/>
    <col min="10756" max="10756" width="2.5703125" style="179" customWidth="1"/>
    <col min="10757" max="10757" width="3" style="179" customWidth="1"/>
    <col min="10758" max="10758" width="44.7109375" style="179" customWidth="1"/>
    <col min="10759" max="10759" width="11" style="179" customWidth="1"/>
    <col min="10760" max="10760" width="14.7109375" style="179" customWidth="1"/>
    <col min="10761" max="10761" width="13.5703125" style="179" customWidth="1"/>
    <col min="10762" max="10762" width="14.5703125" style="179" customWidth="1"/>
    <col min="10763" max="10763" width="13.5703125" style="179" customWidth="1"/>
    <col min="10764" max="10764" width="13.28515625" style="179" customWidth="1"/>
    <col min="10765" max="10765" width="17.5703125" style="179" customWidth="1"/>
    <col min="10766" max="10766" width="14.140625" style="179" customWidth="1"/>
    <col min="10767" max="10767" width="17.28515625" style="179" customWidth="1"/>
    <col min="10768" max="10768" width="11.28515625" style="179" customWidth="1"/>
    <col min="10769" max="11008" width="7.85546875" style="179"/>
    <col min="11009" max="11009" width="3.28515625" style="179" customWidth="1"/>
    <col min="11010" max="11010" width="2.7109375" style="179" customWidth="1"/>
    <col min="11011" max="11011" width="2.42578125" style="179" customWidth="1"/>
    <col min="11012" max="11012" width="2.5703125" style="179" customWidth="1"/>
    <col min="11013" max="11013" width="3" style="179" customWidth="1"/>
    <col min="11014" max="11014" width="44.7109375" style="179" customWidth="1"/>
    <col min="11015" max="11015" width="11" style="179" customWidth="1"/>
    <col min="11016" max="11016" width="14.7109375" style="179" customWidth="1"/>
    <col min="11017" max="11017" width="13.5703125" style="179" customWidth="1"/>
    <col min="11018" max="11018" width="14.5703125" style="179" customWidth="1"/>
    <col min="11019" max="11019" width="13.5703125" style="179" customWidth="1"/>
    <col min="11020" max="11020" width="13.28515625" style="179" customWidth="1"/>
    <col min="11021" max="11021" width="17.5703125" style="179" customWidth="1"/>
    <col min="11022" max="11022" width="14.140625" style="179" customWidth="1"/>
    <col min="11023" max="11023" width="17.28515625" style="179" customWidth="1"/>
    <col min="11024" max="11024" width="11.28515625" style="179" customWidth="1"/>
    <col min="11025" max="11264" width="7.85546875" style="179"/>
    <col min="11265" max="11265" width="3.28515625" style="179" customWidth="1"/>
    <col min="11266" max="11266" width="2.7109375" style="179" customWidth="1"/>
    <col min="11267" max="11267" width="2.42578125" style="179" customWidth="1"/>
    <col min="11268" max="11268" width="2.5703125" style="179" customWidth="1"/>
    <col min="11269" max="11269" width="3" style="179" customWidth="1"/>
    <col min="11270" max="11270" width="44.7109375" style="179" customWidth="1"/>
    <col min="11271" max="11271" width="11" style="179" customWidth="1"/>
    <col min="11272" max="11272" width="14.7109375" style="179" customWidth="1"/>
    <col min="11273" max="11273" width="13.5703125" style="179" customWidth="1"/>
    <col min="11274" max="11274" width="14.5703125" style="179" customWidth="1"/>
    <col min="11275" max="11275" width="13.5703125" style="179" customWidth="1"/>
    <col min="11276" max="11276" width="13.28515625" style="179" customWidth="1"/>
    <col min="11277" max="11277" width="17.5703125" style="179" customWidth="1"/>
    <col min="11278" max="11278" width="14.140625" style="179" customWidth="1"/>
    <col min="11279" max="11279" width="17.28515625" style="179" customWidth="1"/>
    <col min="11280" max="11280" width="11.28515625" style="179" customWidth="1"/>
    <col min="11281" max="11520" width="7.85546875" style="179"/>
    <col min="11521" max="11521" width="3.28515625" style="179" customWidth="1"/>
    <col min="11522" max="11522" width="2.7109375" style="179" customWidth="1"/>
    <col min="11523" max="11523" width="2.42578125" style="179" customWidth="1"/>
    <col min="11524" max="11524" width="2.5703125" style="179" customWidth="1"/>
    <col min="11525" max="11525" width="3" style="179" customWidth="1"/>
    <col min="11526" max="11526" width="44.7109375" style="179" customWidth="1"/>
    <col min="11527" max="11527" width="11" style="179" customWidth="1"/>
    <col min="11528" max="11528" width="14.7109375" style="179" customWidth="1"/>
    <col min="11529" max="11529" width="13.5703125" style="179" customWidth="1"/>
    <col min="11530" max="11530" width="14.5703125" style="179" customWidth="1"/>
    <col min="11531" max="11531" width="13.5703125" style="179" customWidth="1"/>
    <col min="11532" max="11532" width="13.28515625" style="179" customWidth="1"/>
    <col min="11533" max="11533" width="17.5703125" style="179" customWidth="1"/>
    <col min="11534" max="11534" width="14.140625" style="179" customWidth="1"/>
    <col min="11535" max="11535" width="17.28515625" style="179" customWidth="1"/>
    <col min="11536" max="11536" width="11.28515625" style="179" customWidth="1"/>
    <col min="11537" max="11776" width="7.85546875" style="179"/>
    <col min="11777" max="11777" width="3.28515625" style="179" customWidth="1"/>
    <col min="11778" max="11778" width="2.7109375" style="179" customWidth="1"/>
    <col min="11779" max="11779" width="2.42578125" style="179" customWidth="1"/>
    <col min="11780" max="11780" width="2.5703125" style="179" customWidth="1"/>
    <col min="11781" max="11781" width="3" style="179" customWidth="1"/>
    <col min="11782" max="11782" width="44.7109375" style="179" customWidth="1"/>
    <col min="11783" max="11783" width="11" style="179" customWidth="1"/>
    <col min="11784" max="11784" width="14.7109375" style="179" customWidth="1"/>
    <col min="11785" max="11785" width="13.5703125" style="179" customWidth="1"/>
    <col min="11786" max="11786" width="14.5703125" style="179" customWidth="1"/>
    <col min="11787" max="11787" width="13.5703125" style="179" customWidth="1"/>
    <col min="11788" max="11788" width="13.28515625" style="179" customWidth="1"/>
    <col min="11789" max="11789" width="17.5703125" style="179" customWidth="1"/>
    <col min="11790" max="11790" width="14.140625" style="179" customWidth="1"/>
    <col min="11791" max="11791" width="17.28515625" style="179" customWidth="1"/>
    <col min="11792" max="11792" width="11.28515625" style="179" customWidth="1"/>
    <col min="11793" max="12032" width="7.85546875" style="179"/>
    <col min="12033" max="12033" width="3.28515625" style="179" customWidth="1"/>
    <col min="12034" max="12034" width="2.7109375" style="179" customWidth="1"/>
    <col min="12035" max="12035" width="2.42578125" style="179" customWidth="1"/>
    <col min="12036" max="12036" width="2.5703125" style="179" customWidth="1"/>
    <col min="12037" max="12037" width="3" style="179" customWidth="1"/>
    <col min="12038" max="12038" width="44.7109375" style="179" customWidth="1"/>
    <col min="12039" max="12039" width="11" style="179" customWidth="1"/>
    <col min="12040" max="12040" width="14.7109375" style="179" customWidth="1"/>
    <col min="12041" max="12041" width="13.5703125" style="179" customWidth="1"/>
    <col min="12042" max="12042" width="14.5703125" style="179" customWidth="1"/>
    <col min="12043" max="12043" width="13.5703125" style="179" customWidth="1"/>
    <col min="12044" max="12044" width="13.28515625" style="179" customWidth="1"/>
    <col min="12045" max="12045" width="17.5703125" style="179" customWidth="1"/>
    <col min="12046" max="12046" width="14.140625" style="179" customWidth="1"/>
    <col min="12047" max="12047" width="17.28515625" style="179" customWidth="1"/>
    <col min="12048" max="12048" width="11.28515625" style="179" customWidth="1"/>
    <col min="12049" max="12288" width="7.85546875" style="179"/>
    <col min="12289" max="12289" width="3.28515625" style="179" customWidth="1"/>
    <col min="12290" max="12290" width="2.7109375" style="179" customWidth="1"/>
    <col min="12291" max="12291" width="2.42578125" style="179" customWidth="1"/>
    <col min="12292" max="12292" width="2.5703125" style="179" customWidth="1"/>
    <col min="12293" max="12293" width="3" style="179" customWidth="1"/>
    <col min="12294" max="12294" width="44.7109375" style="179" customWidth="1"/>
    <col min="12295" max="12295" width="11" style="179" customWidth="1"/>
    <col min="12296" max="12296" width="14.7109375" style="179" customWidth="1"/>
    <col min="12297" max="12297" width="13.5703125" style="179" customWidth="1"/>
    <col min="12298" max="12298" width="14.5703125" style="179" customWidth="1"/>
    <col min="12299" max="12299" width="13.5703125" style="179" customWidth="1"/>
    <col min="12300" max="12300" width="13.28515625" style="179" customWidth="1"/>
    <col min="12301" max="12301" width="17.5703125" style="179" customWidth="1"/>
    <col min="12302" max="12302" width="14.140625" style="179" customWidth="1"/>
    <col min="12303" max="12303" width="17.28515625" style="179" customWidth="1"/>
    <col min="12304" max="12304" width="11.28515625" style="179" customWidth="1"/>
    <col min="12305" max="12544" width="7.85546875" style="179"/>
    <col min="12545" max="12545" width="3.28515625" style="179" customWidth="1"/>
    <col min="12546" max="12546" width="2.7109375" style="179" customWidth="1"/>
    <col min="12547" max="12547" width="2.42578125" style="179" customWidth="1"/>
    <col min="12548" max="12548" width="2.5703125" style="179" customWidth="1"/>
    <col min="12549" max="12549" width="3" style="179" customWidth="1"/>
    <col min="12550" max="12550" width="44.7109375" style="179" customWidth="1"/>
    <col min="12551" max="12551" width="11" style="179" customWidth="1"/>
    <col min="12552" max="12552" width="14.7109375" style="179" customWidth="1"/>
    <col min="12553" max="12553" width="13.5703125" style="179" customWidth="1"/>
    <col min="12554" max="12554" width="14.5703125" style="179" customWidth="1"/>
    <col min="12555" max="12555" width="13.5703125" style="179" customWidth="1"/>
    <col min="12556" max="12556" width="13.28515625" style="179" customWidth="1"/>
    <col min="12557" max="12557" width="17.5703125" style="179" customWidth="1"/>
    <col min="12558" max="12558" width="14.140625" style="179" customWidth="1"/>
    <col min="12559" max="12559" width="17.28515625" style="179" customWidth="1"/>
    <col min="12560" max="12560" width="11.28515625" style="179" customWidth="1"/>
    <col min="12561" max="12800" width="7.85546875" style="179"/>
    <col min="12801" max="12801" width="3.28515625" style="179" customWidth="1"/>
    <col min="12802" max="12802" width="2.7109375" style="179" customWidth="1"/>
    <col min="12803" max="12803" width="2.42578125" style="179" customWidth="1"/>
    <col min="12804" max="12804" width="2.5703125" style="179" customWidth="1"/>
    <col min="12805" max="12805" width="3" style="179" customWidth="1"/>
    <col min="12806" max="12806" width="44.7109375" style="179" customWidth="1"/>
    <col min="12807" max="12807" width="11" style="179" customWidth="1"/>
    <col min="12808" max="12808" width="14.7109375" style="179" customWidth="1"/>
    <col min="12809" max="12809" width="13.5703125" style="179" customWidth="1"/>
    <col min="12810" max="12810" width="14.5703125" style="179" customWidth="1"/>
    <col min="12811" max="12811" width="13.5703125" style="179" customWidth="1"/>
    <col min="12812" max="12812" width="13.28515625" style="179" customWidth="1"/>
    <col min="12813" max="12813" width="17.5703125" style="179" customWidth="1"/>
    <col min="12814" max="12814" width="14.140625" style="179" customWidth="1"/>
    <col min="12815" max="12815" width="17.28515625" style="179" customWidth="1"/>
    <col min="12816" max="12816" width="11.28515625" style="179" customWidth="1"/>
    <col min="12817" max="13056" width="7.85546875" style="179"/>
    <col min="13057" max="13057" width="3.28515625" style="179" customWidth="1"/>
    <col min="13058" max="13058" width="2.7109375" style="179" customWidth="1"/>
    <col min="13059" max="13059" width="2.42578125" style="179" customWidth="1"/>
    <col min="13060" max="13060" width="2.5703125" style="179" customWidth="1"/>
    <col min="13061" max="13061" width="3" style="179" customWidth="1"/>
    <col min="13062" max="13062" width="44.7109375" style="179" customWidth="1"/>
    <col min="13063" max="13063" width="11" style="179" customWidth="1"/>
    <col min="13064" max="13064" width="14.7109375" style="179" customWidth="1"/>
    <col min="13065" max="13065" width="13.5703125" style="179" customWidth="1"/>
    <col min="13066" max="13066" width="14.5703125" style="179" customWidth="1"/>
    <col min="13067" max="13067" width="13.5703125" style="179" customWidth="1"/>
    <col min="13068" max="13068" width="13.28515625" style="179" customWidth="1"/>
    <col min="13069" max="13069" width="17.5703125" style="179" customWidth="1"/>
    <col min="13070" max="13070" width="14.140625" style="179" customWidth="1"/>
    <col min="13071" max="13071" width="17.28515625" style="179" customWidth="1"/>
    <col min="13072" max="13072" width="11.28515625" style="179" customWidth="1"/>
    <col min="13073" max="13312" width="7.85546875" style="179"/>
    <col min="13313" max="13313" width="3.28515625" style="179" customWidth="1"/>
    <col min="13314" max="13314" width="2.7109375" style="179" customWidth="1"/>
    <col min="13315" max="13315" width="2.42578125" style="179" customWidth="1"/>
    <col min="13316" max="13316" width="2.5703125" style="179" customWidth="1"/>
    <col min="13317" max="13317" width="3" style="179" customWidth="1"/>
    <col min="13318" max="13318" width="44.7109375" style="179" customWidth="1"/>
    <col min="13319" max="13319" width="11" style="179" customWidth="1"/>
    <col min="13320" max="13320" width="14.7109375" style="179" customWidth="1"/>
    <col min="13321" max="13321" width="13.5703125" style="179" customWidth="1"/>
    <col min="13322" max="13322" width="14.5703125" style="179" customWidth="1"/>
    <col min="13323" max="13323" width="13.5703125" style="179" customWidth="1"/>
    <col min="13324" max="13324" width="13.28515625" style="179" customWidth="1"/>
    <col min="13325" max="13325" width="17.5703125" style="179" customWidth="1"/>
    <col min="13326" max="13326" width="14.140625" style="179" customWidth="1"/>
    <col min="13327" max="13327" width="17.28515625" style="179" customWidth="1"/>
    <col min="13328" max="13328" width="11.28515625" style="179" customWidth="1"/>
    <col min="13329" max="13568" width="7.85546875" style="179"/>
    <col min="13569" max="13569" width="3.28515625" style="179" customWidth="1"/>
    <col min="13570" max="13570" width="2.7109375" style="179" customWidth="1"/>
    <col min="13571" max="13571" width="2.42578125" style="179" customWidth="1"/>
    <col min="13572" max="13572" width="2.5703125" style="179" customWidth="1"/>
    <col min="13573" max="13573" width="3" style="179" customWidth="1"/>
    <col min="13574" max="13574" width="44.7109375" style="179" customWidth="1"/>
    <col min="13575" max="13575" width="11" style="179" customWidth="1"/>
    <col min="13576" max="13576" width="14.7109375" style="179" customWidth="1"/>
    <col min="13577" max="13577" width="13.5703125" style="179" customWidth="1"/>
    <col min="13578" max="13578" width="14.5703125" style="179" customWidth="1"/>
    <col min="13579" max="13579" width="13.5703125" style="179" customWidth="1"/>
    <col min="13580" max="13580" width="13.28515625" style="179" customWidth="1"/>
    <col min="13581" max="13581" width="17.5703125" style="179" customWidth="1"/>
    <col min="13582" max="13582" width="14.140625" style="179" customWidth="1"/>
    <col min="13583" max="13583" width="17.28515625" style="179" customWidth="1"/>
    <col min="13584" max="13584" width="11.28515625" style="179" customWidth="1"/>
    <col min="13585" max="13824" width="7.85546875" style="179"/>
    <col min="13825" max="13825" width="3.28515625" style="179" customWidth="1"/>
    <col min="13826" max="13826" width="2.7109375" style="179" customWidth="1"/>
    <col min="13827" max="13827" width="2.42578125" style="179" customWidth="1"/>
    <col min="13828" max="13828" width="2.5703125" style="179" customWidth="1"/>
    <col min="13829" max="13829" width="3" style="179" customWidth="1"/>
    <col min="13830" max="13830" width="44.7109375" style="179" customWidth="1"/>
    <col min="13831" max="13831" width="11" style="179" customWidth="1"/>
    <col min="13832" max="13832" width="14.7109375" style="179" customWidth="1"/>
    <col min="13833" max="13833" width="13.5703125" style="179" customWidth="1"/>
    <col min="13834" max="13834" width="14.5703125" style="179" customWidth="1"/>
    <col min="13835" max="13835" width="13.5703125" style="179" customWidth="1"/>
    <col min="13836" max="13836" width="13.28515625" style="179" customWidth="1"/>
    <col min="13837" max="13837" width="17.5703125" style="179" customWidth="1"/>
    <col min="13838" max="13838" width="14.140625" style="179" customWidth="1"/>
    <col min="13839" max="13839" width="17.28515625" style="179" customWidth="1"/>
    <col min="13840" max="13840" width="11.28515625" style="179" customWidth="1"/>
    <col min="13841" max="14080" width="7.85546875" style="179"/>
    <col min="14081" max="14081" width="3.28515625" style="179" customWidth="1"/>
    <col min="14082" max="14082" width="2.7109375" style="179" customWidth="1"/>
    <col min="14083" max="14083" width="2.42578125" style="179" customWidth="1"/>
    <col min="14084" max="14084" width="2.5703125" style="179" customWidth="1"/>
    <col min="14085" max="14085" width="3" style="179" customWidth="1"/>
    <col min="14086" max="14086" width="44.7109375" style="179" customWidth="1"/>
    <col min="14087" max="14087" width="11" style="179" customWidth="1"/>
    <col min="14088" max="14088" width="14.7109375" style="179" customWidth="1"/>
    <col min="14089" max="14089" width="13.5703125" style="179" customWidth="1"/>
    <col min="14090" max="14090" width="14.5703125" style="179" customWidth="1"/>
    <col min="14091" max="14091" width="13.5703125" style="179" customWidth="1"/>
    <col min="14092" max="14092" width="13.28515625" style="179" customWidth="1"/>
    <col min="14093" max="14093" width="17.5703125" style="179" customWidth="1"/>
    <col min="14094" max="14094" width="14.140625" style="179" customWidth="1"/>
    <col min="14095" max="14095" width="17.28515625" style="179" customWidth="1"/>
    <col min="14096" max="14096" width="11.28515625" style="179" customWidth="1"/>
    <col min="14097" max="14336" width="7.85546875" style="179"/>
    <col min="14337" max="14337" width="3.28515625" style="179" customWidth="1"/>
    <col min="14338" max="14338" width="2.7109375" style="179" customWidth="1"/>
    <col min="14339" max="14339" width="2.42578125" style="179" customWidth="1"/>
    <col min="14340" max="14340" width="2.5703125" style="179" customWidth="1"/>
    <col min="14341" max="14341" width="3" style="179" customWidth="1"/>
    <col min="14342" max="14342" width="44.7109375" style="179" customWidth="1"/>
    <col min="14343" max="14343" width="11" style="179" customWidth="1"/>
    <col min="14344" max="14344" width="14.7109375" style="179" customWidth="1"/>
    <col min="14345" max="14345" width="13.5703125" style="179" customWidth="1"/>
    <col min="14346" max="14346" width="14.5703125" style="179" customWidth="1"/>
    <col min="14347" max="14347" width="13.5703125" style="179" customWidth="1"/>
    <col min="14348" max="14348" width="13.28515625" style="179" customWidth="1"/>
    <col min="14349" max="14349" width="17.5703125" style="179" customWidth="1"/>
    <col min="14350" max="14350" width="14.140625" style="179" customWidth="1"/>
    <col min="14351" max="14351" width="17.28515625" style="179" customWidth="1"/>
    <col min="14352" max="14352" width="11.28515625" style="179" customWidth="1"/>
    <col min="14353" max="14592" width="7.85546875" style="179"/>
    <col min="14593" max="14593" width="3.28515625" style="179" customWidth="1"/>
    <col min="14594" max="14594" width="2.7109375" style="179" customWidth="1"/>
    <col min="14595" max="14595" width="2.42578125" style="179" customWidth="1"/>
    <col min="14596" max="14596" width="2.5703125" style="179" customWidth="1"/>
    <col min="14597" max="14597" width="3" style="179" customWidth="1"/>
    <col min="14598" max="14598" width="44.7109375" style="179" customWidth="1"/>
    <col min="14599" max="14599" width="11" style="179" customWidth="1"/>
    <col min="14600" max="14600" width="14.7109375" style="179" customWidth="1"/>
    <col min="14601" max="14601" width="13.5703125" style="179" customWidth="1"/>
    <col min="14602" max="14602" width="14.5703125" style="179" customWidth="1"/>
    <col min="14603" max="14603" width="13.5703125" style="179" customWidth="1"/>
    <col min="14604" max="14604" width="13.28515625" style="179" customWidth="1"/>
    <col min="14605" max="14605" width="17.5703125" style="179" customWidth="1"/>
    <col min="14606" max="14606" width="14.140625" style="179" customWidth="1"/>
    <col min="14607" max="14607" width="17.28515625" style="179" customWidth="1"/>
    <col min="14608" max="14608" width="11.28515625" style="179" customWidth="1"/>
    <col min="14609" max="14848" width="7.85546875" style="179"/>
    <col min="14849" max="14849" width="3.28515625" style="179" customWidth="1"/>
    <col min="14850" max="14850" width="2.7109375" style="179" customWidth="1"/>
    <col min="14851" max="14851" width="2.42578125" style="179" customWidth="1"/>
    <col min="14852" max="14852" width="2.5703125" style="179" customWidth="1"/>
    <col min="14853" max="14853" width="3" style="179" customWidth="1"/>
    <col min="14854" max="14854" width="44.7109375" style="179" customWidth="1"/>
    <col min="14855" max="14855" width="11" style="179" customWidth="1"/>
    <col min="14856" max="14856" width="14.7109375" style="179" customWidth="1"/>
    <col min="14857" max="14857" width="13.5703125" style="179" customWidth="1"/>
    <col min="14858" max="14858" width="14.5703125" style="179" customWidth="1"/>
    <col min="14859" max="14859" width="13.5703125" style="179" customWidth="1"/>
    <col min="14860" max="14860" width="13.28515625" style="179" customWidth="1"/>
    <col min="14861" max="14861" width="17.5703125" style="179" customWidth="1"/>
    <col min="14862" max="14862" width="14.140625" style="179" customWidth="1"/>
    <col min="14863" max="14863" width="17.28515625" style="179" customWidth="1"/>
    <col min="14864" max="14864" width="11.28515625" style="179" customWidth="1"/>
    <col min="14865" max="15104" width="7.85546875" style="179"/>
    <col min="15105" max="15105" width="3.28515625" style="179" customWidth="1"/>
    <col min="15106" max="15106" width="2.7109375" style="179" customWidth="1"/>
    <col min="15107" max="15107" width="2.42578125" style="179" customWidth="1"/>
    <col min="15108" max="15108" width="2.5703125" style="179" customWidth="1"/>
    <col min="15109" max="15109" width="3" style="179" customWidth="1"/>
    <col min="15110" max="15110" width="44.7109375" style="179" customWidth="1"/>
    <col min="15111" max="15111" width="11" style="179" customWidth="1"/>
    <col min="15112" max="15112" width="14.7109375" style="179" customWidth="1"/>
    <col min="15113" max="15113" width="13.5703125" style="179" customWidth="1"/>
    <col min="15114" max="15114" width="14.5703125" style="179" customWidth="1"/>
    <col min="15115" max="15115" width="13.5703125" style="179" customWidth="1"/>
    <col min="15116" max="15116" width="13.28515625" style="179" customWidth="1"/>
    <col min="15117" max="15117" width="17.5703125" style="179" customWidth="1"/>
    <col min="15118" max="15118" width="14.140625" style="179" customWidth="1"/>
    <col min="15119" max="15119" width="17.28515625" style="179" customWidth="1"/>
    <col min="15120" max="15120" width="11.28515625" style="179" customWidth="1"/>
    <col min="15121" max="15360" width="7.85546875" style="179"/>
    <col min="15361" max="15361" width="3.28515625" style="179" customWidth="1"/>
    <col min="15362" max="15362" width="2.7109375" style="179" customWidth="1"/>
    <col min="15363" max="15363" width="2.42578125" style="179" customWidth="1"/>
    <col min="15364" max="15364" width="2.5703125" style="179" customWidth="1"/>
    <col min="15365" max="15365" width="3" style="179" customWidth="1"/>
    <col min="15366" max="15366" width="44.7109375" style="179" customWidth="1"/>
    <col min="15367" max="15367" width="11" style="179" customWidth="1"/>
    <col min="15368" max="15368" width="14.7109375" style="179" customWidth="1"/>
    <col min="15369" max="15369" width="13.5703125" style="179" customWidth="1"/>
    <col min="15370" max="15370" width="14.5703125" style="179" customWidth="1"/>
    <col min="15371" max="15371" width="13.5703125" style="179" customWidth="1"/>
    <col min="15372" max="15372" width="13.28515625" style="179" customWidth="1"/>
    <col min="15373" max="15373" width="17.5703125" style="179" customWidth="1"/>
    <col min="15374" max="15374" width="14.140625" style="179" customWidth="1"/>
    <col min="15375" max="15375" width="17.28515625" style="179" customWidth="1"/>
    <col min="15376" max="15376" width="11.28515625" style="179" customWidth="1"/>
    <col min="15377" max="15616" width="7.85546875" style="179"/>
    <col min="15617" max="15617" width="3.28515625" style="179" customWidth="1"/>
    <col min="15618" max="15618" width="2.7109375" style="179" customWidth="1"/>
    <col min="15619" max="15619" width="2.42578125" style="179" customWidth="1"/>
    <col min="15620" max="15620" width="2.5703125" style="179" customWidth="1"/>
    <col min="15621" max="15621" width="3" style="179" customWidth="1"/>
    <col min="15622" max="15622" width="44.7109375" style="179" customWidth="1"/>
    <col min="15623" max="15623" width="11" style="179" customWidth="1"/>
    <col min="15624" max="15624" width="14.7109375" style="179" customWidth="1"/>
    <col min="15625" max="15625" width="13.5703125" style="179" customWidth="1"/>
    <col min="15626" max="15626" width="14.5703125" style="179" customWidth="1"/>
    <col min="15627" max="15627" width="13.5703125" style="179" customWidth="1"/>
    <col min="15628" max="15628" width="13.28515625" style="179" customWidth="1"/>
    <col min="15629" max="15629" width="17.5703125" style="179" customWidth="1"/>
    <col min="15630" max="15630" width="14.140625" style="179" customWidth="1"/>
    <col min="15631" max="15631" width="17.28515625" style="179" customWidth="1"/>
    <col min="15632" max="15632" width="11.28515625" style="179" customWidth="1"/>
    <col min="15633" max="15872" width="7.85546875" style="179"/>
    <col min="15873" max="15873" width="3.28515625" style="179" customWidth="1"/>
    <col min="15874" max="15874" width="2.7109375" style="179" customWidth="1"/>
    <col min="15875" max="15875" width="2.42578125" style="179" customWidth="1"/>
    <col min="15876" max="15876" width="2.5703125" style="179" customWidth="1"/>
    <col min="15877" max="15877" width="3" style="179" customWidth="1"/>
    <col min="15878" max="15878" width="44.7109375" style="179" customWidth="1"/>
    <col min="15879" max="15879" width="11" style="179" customWidth="1"/>
    <col min="15880" max="15880" width="14.7109375" style="179" customWidth="1"/>
    <col min="15881" max="15881" width="13.5703125" style="179" customWidth="1"/>
    <col min="15882" max="15882" width="14.5703125" style="179" customWidth="1"/>
    <col min="15883" max="15883" width="13.5703125" style="179" customWidth="1"/>
    <col min="15884" max="15884" width="13.28515625" style="179" customWidth="1"/>
    <col min="15885" max="15885" width="17.5703125" style="179" customWidth="1"/>
    <col min="15886" max="15886" width="14.140625" style="179" customWidth="1"/>
    <col min="15887" max="15887" width="17.28515625" style="179" customWidth="1"/>
    <col min="15888" max="15888" width="11.28515625" style="179" customWidth="1"/>
    <col min="15889" max="16128" width="7.85546875" style="179"/>
    <col min="16129" max="16129" width="3.28515625" style="179" customWidth="1"/>
    <col min="16130" max="16130" width="2.7109375" style="179" customWidth="1"/>
    <col min="16131" max="16131" width="2.42578125" style="179" customWidth="1"/>
    <col min="16132" max="16132" width="2.5703125" style="179" customWidth="1"/>
    <col min="16133" max="16133" width="3" style="179" customWidth="1"/>
    <col min="16134" max="16134" width="44.7109375" style="179" customWidth="1"/>
    <col min="16135" max="16135" width="11" style="179" customWidth="1"/>
    <col min="16136" max="16136" width="14.7109375" style="179" customWidth="1"/>
    <col min="16137" max="16137" width="13.5703125" style="179" customWidth="1"/>
    <col min="16138" max="16138" width="14.5703125" style="179" customWidth="1"/>
    <col min="16139" max="16139" width="13.5703125" style="179" customWidth="1"/>
    <col min="16140" max="16140" width="13.28515625" style="179" customWidth="1"/>
    <col min="16141" max="16141" width="17.5703125" style="179" customWidth="1"/>
    <col min="16142" max="16142" width="14.140625" style="179" customWidth="1"/>
    <col min="16143" max="16143" width="17.28515625" style="179" customWidth="1"/>
    <col min="16144" max="16144" width="11.28515625" style="179" customWidth="1"/>
    <col min="16145" max="16384" width="7.85546875" style="179"/>
  </cols>
  <sheetData>
    <row r="1" spans="1:230" s="177" customFormat="1" ht="14.25">
      <c r="A1" s="129" t="s">
        <v>158</v>
      </c>
      <c r="B1" s="130"/>
      <c r="C1" s="130"/>
      <c r="D1" s="130"/>
      <c r="E1" s="130"/>
      <c r="F1" s="130"/>
      <c r="G1" s="130"/>
      <c r="H1" s="48" t="s">
        <v>151</v>
      </c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r="2" spans="1:230" ht="15" thickBot="1">
      <c r="A2" s="178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</row>
    <row r="3" spans="1:230" s="185" customFormat="1" ht="14.25">
      <c r="A3" s="473" t="s">
        <v>193</v>
      </c>
      <c r="B3" s="474"/>
      <c r="C3" s="474"/>
      <c r="D3" s="474"/>
      <c r="E3" s="474"/>
      <c r="F3" s="474"/>
      <c r="G3" s="180"/>
      <c r="H3" s="181" t="s">
        <v>253</v>
      </c>
      <c r="I3" s="180"/>
      <c r="J3" s="180"/>
      <c r="K3" s="180"/>
      <c r="L3" s="182"/>
      <c r="M3" s="182"/>
      <c r="N3" s="182"/>
      <c r="O3" s="182"/>
      <c r="P3" s="183"/>
      <c r="Q3" s="184"/>
      <c r="R3" s="184"/>
      <c r="S3" s="184"/>
      <c r="T3" s="184"/>
      <c r="U3" s="184"/>
      <c r="V3" s="184"/>
      <c r="W3" s="184"/>
      <c r="X3" s="184"/>
    </row>
    <row r="4" spans="1:230" s="189" customFormat="1" ht="21.75" customHeight="1">
      <c r="A4" s="186"/>
      <c r="B4" s="187"/>
      <c r="C4" s="187"/>
      <c r="D4" s="187"/>
      <c r="E4" s="187"/>
      <c r="F4" s="187"/>
      <c r="G4" s="188"/>
      <c r="H4" s="187"/>
      <c r="I4" s="187"/>
      <c r="J4" s="187"/>
      <c r="K4" s="187"/>
      <c r="L4" s="187"/>
      <c r="M4" s="187"/>
      <c r="N4" s="475" t="s">
        <v>247</v>
      </c>
      <c r="O4" s="475"/>
      <c r="P4" s="476"/>
      <c r="Q4" s="184"/>
      <c r="R4" s="184"/>
      <c r="S4" s="184"/>
      <c r="T4" s="184"/>
      <c r="U4" s="184"/>
      <c r="V4" s="184"/>
      <c r="W4" s="184"/>
      <c r="X4" s="184"/>
    </row>
    <row r="5" spans="1:230" s="189" customFormat="1" ht="11.25" customHeight="1">
      <c r="A5" s="186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90" t="s">
        <v>169</v>
      </c>
      <c r="O5" s="188"/>
      <c r="P5" s="191"/>
      <c r="Q5" s="184"/>
      <c r="R5" s="184"/>
      <c r="S5" s="184"/>
      <c r="T5" s="184"/>
      <c r="U5" s="184"/>
      <c r="V5" s="184"/>
      <c r="W5" s="184"/>
      <c r="X5" s="184"/>
    </row>
    <row r="6" spans="1:230" s="198" customFormat="1" ht="12" customHeight="1">
      <c r="A6" s="192"/>
      <c r="B6" s="193"/>
      <c r="C6" s="193"/>
      <c r="D6" s="193"/>
      <c r="E6" s="194"/>
      <c r="F6" s="195"/>
      <c r="G6" s="196" t="s">
        <v>1</v>
      </c>
      <c r="H6" s="477" t="s">
        <v>2</v>
      </c>
      <c r="I6" s="477"/>
      <c r="J6" s="477"/>
      <c r="K6" s="478"/>
      <c r="L6" s="193"/>
      <c r="M6" s="193"/>
      <c r="N6" s="147" t="s">
        <v>19</v>
      </c>
      <c r="O6" s="188"/>
      <c r="P6" s="191"/>
      <c r="Q6" s="197"/>
      <c r="R6" s="197"/>
      <c r="S6" s="197"/>
      <c r="T6" s="197"/>
      <c r="U6" s="197"/>
      <c r="V6" s="197"/>
      <c r="W6" s="197"/>
      <c r="X6" s="197"/>
    </row>
    <row r="7" spans="1:230" s="189" customFormat="1" ht="12" customHeight="1">
      <c r="A7" s="199"/>
      <c r="B7" s="188"/>
      <c r="C7" s="188"/>
      <c r="D7" s="188"/>
      <c r="E7" s="200" t="s">
        <v>161</v>
      </c>
      <c r="F7" s="201"/>
      <c r="G7" s="148">
        <v>1016060</v>
      </c>
      <c r="H7" s="148" t="s">
        <v>240</v>
      </c>
      <c r="I7" s="201"/>
      <c r="J7" s="201"/>
      <c r="K7" s="202"/>
      <c r="L7" s="188"/>
      <c r="M7" s="188"/>
      <c r="N7" s="188"/>
      <c r="O7" s="188"/>
      <c r="P7" s="191"/>
      <c r="Q7" s="184"/>
      <c r="R7" s="184"/>
      <c r="S7" s="184"/>
      <c r="T7" s="184"/>
      <c r="U7" s="184"/>
      <c r="V7" s="184"/>
      <c r="W7" s="184"/>
      <c r="X7" s="184"/>
    </row>
    <row r="8" spans="1:230" s="189" customFormat="1" ht="15" thickBot="1">
      <c r="A8" s="203"/>
      <c r="B8" s="204"/>
      <c r="C8" s="204"/>
      <c r="D8" s="204"/>
      <c r="E8" s="205"/>
      <c r="F8" s="204"/>
      <c r="G8" s="206"/>
      <c r="H8" s="207"/>
      <c r="I8" s="207"/>
      <c r="J8" s="207"/>
      <c r="K8" s="208"/>
      <c r="L8" s="204"/>
      <c r="M8" s="204"/>
      <c r="N8" s="204"/>
      <c r="O8" s="204"/>
      <c r="P8" s="209"/>
      <c r="Q8" s="184"/>
      <c r="R8" s="184"/>
      <c r="S8" s="184"/>
      <c r="T8" s="184"/>
      <c r="U8" s="184"/>
      <c r="V8" s="184"/>
      <c r="W8" s="184"/>
      <c r="X8" s="184"/>
    </row>
    <row r="9" spans="1:230" ht="15" thickBot="1">
      <c r="A9" s="199"/>
      <c r="B9" s="188"/>
      <c r="C9" s="188"/>
      <c r="D9" s="188"/>
      <c r="E9" s="188"/>
      <c r="F9" s="188"/>
      <c r="G9" s="188"/>
      <c r="H9" s="188"/>
      <c r="I9" s="188"/>
      <c r="J9" s="173"/>
      <c r="K9" s="188"/>
      <c r="L9" s="188"/>
      <c r="M9" s="188"/>
      <c r="N9" s="188" t="s">
        <v>170</v>
      </c>
      <c r="O9" s="188"/>
      <c r="P9" s="210"/>
      <c r="Q9" s="173"/>
      <c r="R9" s="173"/>
      <c r="S9" s="173"/>
      <c r="T9" s="173"/>
      <c r="U9" s="173"/>
      <c r="V9" s="173"/>
      <c r="W9" s="173"/>
      <c r="X9" s="173"/>
    </row>
    <row r="10" spans="1:230" s="216" customFormat="1" ht="15" thickTop="1">
      <c r="A10" s="211"/>
      <c r="B10" s="212"/>
      <c r="C10" s="212"/>
      <c r="D10" s="212"/>
      <c r="E10" s="212"/>
      <c r="F10" s="212"/>
      <c r="G10" s="213">
        <v>600</v>
      </c>
      <c r="H10" s="213">
        <v>601</v>
      </c>
      <c r="I10" s="213">
        <v>602</v>
      </c>
      <c r="J10" s="213">
        <v>603</v>
      </c>
      <c r="K10" s="213">
        <v>604</v>
      </c>
      <c r="L10" s="213" t="s">
        <v>171</v>
      </c>
      <c r="M10" s="213" t="s">
        <v>172</v>
      </c>
      <c r="N10" s="213" t="s">
        <v>173</v>
      </c>
      <c r="O10" s="213">
        <v>231</v>
      </c>
      <c r="P10" s="214" t="s">
        <v>174</v>
      </c>
      <c r="Q10" s="187"/>
      <c r="R10" s="187"/>
      <c r="S10" s="187"/>
      <c r="T10" s="187"/>
      <c r="U10" s="187"/>
      <c r="V10" s="187"/>
      <c r="W10" s="187"/>
      <c r="X10" s="187"/>
      <c r="Y10" s="215"/>
      <c r="Z10" s="215"/>
      <c r="AA10" s="215"/>
      <c r="AB10" s="215"/>
      <c r="AC10" s="215"/>
      <c r="AD10" s="215"/>
      <c r="AE10" s="215"/>
      <c r="AF10" s="215"/>
      <c r="AG10" s="21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  <c r="BI10" s="215"/>
      <c r="BJ10" s="215"/>
      <c r="BK10" s="215"/>
      <c r="BL10" s="215"/>
      <c r="BM10" s="215"/>
      <c r="BN10" s="215"/>
      <c r="BO10" s="215"/>
      <c r="BP10" s="215"/>
      <c r="BQ10" s="215"/>
      <c r="BR10" s="215"/>
      <c r="BS10" s="215"/>
      <c r="BT10" s="215"/>
      <c r="BU10" s="215"/>
      <c r="BV10" s="215"/>
      <c r="BW10" s="215"/>
      <c r="BX10" s="215"/>
      <c r="BY10" s="215"/>
      <c r="BZ10" s="215"/>
      <c r="CA10" s="215"/>
      <c r="CB10" s="215"/>
      <c r="CC10" s="215"/>
      <c r="CD10" s="215"/>
      <c r="CE10" s="215"/>
      <c r="CF10" s="215"/>
      <c r="CG10" s="215"/>
      <c r="CH10" s="215"/>
      <c r="CI10" s="215"/>
      <c r="CJ10" s="215"/>
      <c r="CK10" s="215"/>
      <c r="CL10" s="215"/>
      <c r="CM10" s="215"/>
      <c r="CN10" s="215"/>
      <c r="CO10" s="215"/>
      <c r="CP10" s="215"/>
      <c r="CQ10" s="215"/>
      <c r="CR10" s="215"/>
      <c r="CS10" s="215"/>
      <c r="CT10" s="215"/>
      <c r="CU10" s="215"/>
      <c r="CV10" s="215"/>
      <c r="CW10" s="215"/>
      <c r="CX10" s="215"/>
      <c r="CY10" s="215"/>
      <c r="CZ10" s="215"/>
      <c r="DA10" s="215"/>
      <c r="DB10" s="215"/>
      <c r="DC10" s="215"/>
      <c r="DD10" s="215"/>
      <c r="DE10" s="215"/>
      <c r="DF10" s="215"/>
      <c r="DG10" s="215"/>
      <c r="DH10" s="215"/>
      <c r="DI10" s="215"/>
      <c r="DJ10" s="215"/>
      <c r="DK10" s="215"/>
      <c r="DL10" s="215"/>
      <c r="DM10" s="215"/>
      <c r="DN10" s="215"/>
      <c r="DO10" s="215"/>
      <c r="DP10" s="215"/>
      <c r="DQ10" s="215"/>
      <c r="DR10" s="215"/>
      <c r="DS10" s="215"/>
      <c r="DT10" s="215"/>
      <c r="DU10" s="215"/>
      <c r="DV10" s="215"/>
      <c r="DW10" s="215"/>
      <c r="DX10" s="215"/>
      <c r="DY10" s="215"/>
      <c r="DZ10" s="215"/>
      <c r="EA10" s="215"/>
      <c r="EB10" s="215"/>
      <c r="EC10" s="215"/>
      <c r="ED10" s="215"/>
      <c r="EE10" s="215"/>
      <c r="EF10" s="215"/>
      <c r="EG10" s="215"/>
      <c r="EH10" s="215"/>
      <c r="EI10" s="215"/>
      <c r="EJ10" s="215"/>
      <c r="EK10" s="215"/>
      <c r="EL10" s="215"/>
      <c r="EM10" s="215"/>
      <c r="EN10" s="215"/>
      <c r="EO10" s="215"/>
      <c r="EP10" s="215"/>
      <c r="EQ10" s="215"/>
      <c r="ER10" s="215"/>
      <c r="ES10" s="215"/>
      <c r="ET10" s="215"/>
      <c r="EU10" s="215"/>
      <c r="EV10" s="215"/>
      <c r="EW10" s="215"/>
      <c r="EX10" s="215"/>
      <c r="EY10" s="215"/>
      <c r="EZ10" s="215"/>
      <c r="FA10" s="215"/>
      <c r="FB10" s="215"/>
      <c r="FC10" s="215"/>
      <c r="FD10" s="215"/>
      <c r="FE10" s="215"/>
      <c r="FF10" s="215"/>
      <c r="FG10" s="215"/>
      <c r="FH10" s="215"/>
      <c r="FI10" s="215"/>
      <c r="FJ10" s="215"/>
      <c r="FK10" s="215"/>
      <c r="FL10" s="215"/>
      <c r="FM10" s="215"/>
      <c r="FN10" s="215"/>
      <c r="FO10" s="215"/>
      <c r="FP10" s="215"/>
      <c r="FQ10" s="215"/>
      <c r="FR10" s="215"/>
      <c r="FS10" s="215"/>
      <c r="FT10" s="215"/>
      <c r="FU10" s="215"/>
      <c r="FV10" s="215"/>
      <c r="FW10" s="215"/>
      <c r="FX10" s="215"/>
      <c r="FY10" s="215"/>
      <c r="FZ10" s="215"/>
      <c r="GA10" s="215"/>
      <c r="GB10" s="215"/>
      <c r="GC10" s="215"/>
      <c r="GD10" s="215"/>
      <c r="GE10" s="215"/>
      <c r="GF10" s="215"/>
      <c r="GG10" s="215"/>
      <c r="GH10" s="215"/>
      <c r="GI10" s="215"/>
      <c r="GJ10" s="215"/>
      <c r="GK10" s="215"/>
      <c r="GL10" s="215"/>
      <c r="GM10" s="215"/>
      <c r="GN10" s="215"/>
      <c r="GO10" s="215"/>
      <c r="GP10" s="215"/>
      <c r="GQ10" s="215"/>
      <c r="GR10" s="215"/>
      <c r="GS10" s="215"/>
      <c r="GT10" s="215"/>
      <c r="GU10" s="215"/>
      <c r="GV10" s="215"/>
      <c r="GW10" s="215"/>
      <c r="GX10" s="215"/>
      <c r="GY10" s="215"/>
      <c r="GZ10" s="215"/>
      <c r="HA10" s="215"/>
      <c r="HB10" s="215"/>
      <c r="HC10" s="215"/>
      <c r="HD10" s="215"/>
      <c r="HE10" s="215"/>
      <c r="HF10" s="215"/>
      <c r="HG10" s="215"/>
      <c r="HH10" s="215"/>
      <c r="HI10" s="215"/>
      <c r="HJ10" s="215"/>
      <c r="HK10" s="215"/>
      <c r="HL10" s="215"/>
      <c r="HM10" s="215"/>
      <c r="HN10" s="215"/>
      <c r="HO10" s="215"/>
      <c r="HP10" s="215"/>
      <c r="HQ10" s="215"/>
      <c r="HR10" s="215"/>
      <c r="HS10" s="215"/>
      <c r="HT10" s="215"/>
      <c r="HU10" s="215"/>
      <c r="HV10" s="215"/>
    </row>
    <row r="11" spans="1:230" s="224" customFormat="1" ht="57">
      <c r="A11" s="217" t="s">
        <v>175</v>
      </c>
      <c r="B11" s="218"/>
      <c r="C11" s="218" t="s">
        <v>176</v>
      </c>
      <c r="D11" s="218"/>
      <c r="E11" s="218" t="s">
        <v>177</v>
      </c>
      <c r="F11" s="218"/>
      <c r="G11" s="219" t="s">
        <v>178</v>
      </c>
      <c r="H11" s="219" t="s">
        <v>179</v>
      </c>
      <c r="I11" s="219" t="s">
        <v>180</v>
      </c>
      <c r="J11" s="219" t="s">
        <v>181</v>
      </c>
      <c r="K11" s="219" t="s">
        <v>182</v>
      </c>
      <c r="L11" s="219" t="s">
        <v>183</v>
      </c>
      <c r="M11" s="219" t="s">
        <v>184</v>
      </c>
      <c r="N11" s="219" t="s">
        <v>185</v>
      </c>
      <c r="O11" s="219" t="s">
        <v>186</v>
      </c>
      <c r="P11" s="220"/>
      <c r="Q11" s="221"/>
      <c r="R11" s="221"/>
      <c r="S11" s="221"/>
      <c r="T11" s="221"/>
      <c r="U11" s="221"/>
      <c r="V11" s="221"/>
      <c r="W11" s="221"/>
      <c r="X11" s="221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3"/>
      <c r="CU11" s="223"/>
      <c r="CV11" s="223"/>
      <c r="CW11" s="223"/>
      <c r="CX11" s="223"/>
      <c r="CY11" s="223"/>
      <c r="CZ11" s="223"/>
      <c r="DA11" s="223"/>
      <c r="DB11" s="223"/>
      <c r="DC11" s="223"/>
      <c r="DD11" s="223"/>
      <c r="DE11" s="223"/>
      <c r="DF11" s="223"/>
      <c r="DG11" s="223"/>
      <c r="DH11" s="223"/>
      <c r="DI11" s="223"/>
      <c r="DJ11" s="223"/>
      <c r="DK11" s="223"/>
      <c r="DL11" s="223"/>
      <c r="DM11" s="223"/>
      <c r="DN11" s="223"/>
      <c r="DO11" s="223"/>
      <c r="DP11" s="223"/>
      <c r="DQ11" s="223"/>
      <c r="DR11" s="223"/>
      <c r="DS11" s="223"/>
      <c r="DT11" s="223"/>
      <c r="DU11" s="223"/>
      <c r="DV11" s="223"/>
      <c r="DW11" s="223"/>
      <c r="DX11" s="223"/>
      <c r="DY11" s="223"/>
      <c r="DZ11" s="223"/>
      <c r="EA11" s="223"/>
      <c r="EB11" s="223"/>
      <c r="EC11" s="223"/>
      <c r="ED11" s="223"/>
      <c r="EE11" s="223"/>
      <c r="EF11" s="223"/>
      <c r="EG11" s="223"/>
      <c r="EH11" s="223"/>
      <c r="EI11" s="223"/>
      <c r="EJ11" s="223"/>
      <c r="EK11" s="223"/>
      <c r="EL11" s="223"/>
      <c r="EM11" s="223"/>
      <c r="EN11" s="223"/>
      <c r="EO11" s="223"/>
      <c r="EP11" s="223"/>
      <c r="EQ11" s="223"/>
      <c r="ER11" s="223"/>
      <c r="ES11" s="223"/>
      <c r="ET11" s="223"/>
      <c r="EU11" s="223"/>
      <c r="EV11" s="223"/>
      <c r="EW11" s="223"/>
      <c r="EX11" s="223"/>
      <c r="EY11" s="223"/>
      <c r="EZ11" s="223"/>
      <c r="FA11" s="223"/>
      <c r="FB11" s="223"/>
      <c r="FC11" s="223"/>
      <c r="FD11" s="223"/>
      <c r="FE11" s="223"/>
      <c r="FF11" s="223"/>
      <c r="FG11" s="223"/>
      <c r="FH11" s="223"/>
      <c r="FI11" s="223"/>
      <c r="FJ11" s="223"/>
      <c r="FK11" s="223"/>
      <c r="FL11" s="223"/>
      <c r="FM11" s="223"/>
      <c r="FN11" s="223"/>
      <c r="FO11" s="223"/>
      <c r="FP11" s="223"/>
      <c r="FQ11" s="223"/>
      <c r="FR11" s="223"/>
      <c r="FS11" s="223"/>
      <c r="FT11" s="223"/>
      <c r="FU11" s="223"/>
      <c r="FV11" s="223"/>
      <c r="FW11" s="223"/>
      <c r="FX11" s="223"/>
      <c r="FY11" s="223"/>
      <c r="FZ11" s="223"/>
      <c r="GA11" s="223"/>
      <c r="GB11" s="223"/>
      <c r="GC11" s="223"/>
      <c r="GD11" s="223"/>
      <c r="GE11" s="223"/>
      <c r="GF11" s="223"/>
      <c r="GG11" s="223"/>
      <c r="GH11" s="223"/>
      <c r="GI11" s="223"/>
      <c r="GJ11" s="223"/>
      <c r="GK11" s="223"/>
      <c r="GL11" s="223"/>
      <c r="GM11" s="223"/>
      <c r="GN11" s="223"/>
      <c r="GO11" s="223"/>
      <c r="GP11" s="223"/>
      <c r="GQ11" s="223"/>
      <c r="GR11" s="223"/>
      <c r="GS11" s="223"/>
      <c r="GT11" s="223"/>
      <c r="GU11" s="223"/>
      <c r="GV11" s="223"/>
      <c r="GW11" s="223"/>
      <c r="GX11" s="223"/>
      <c r="GY11" s="223"/>
      <c r="GZ11" s="223"/>
      <c r="HA11" s="223"/>
      <c r="HB11" s="223"/>
      <c r="HC11" s="223"/>
      <c r="HD11" s="223"/>
      <c r="HE11" s="223"/>
      <c r="HF11" s="223"/>
      <c r="HG11" s="223"/>
      <c r="HH11" s="223"/>
      <c r="HI11" s="223"/>
      <c r="HJ11" s="223"/>
      <c r="HK11" s="223"/>
      <c r="HL11" s="223"/>
      <c r="HM11" s="223"/>
      <c r="HN11" s="223"/>
      <c r="HO11" s="223"/>
      <c r="HP11" s="223"/>
      <c r="HQ11" s="223"/>
      <c r="HR11" s="223"/>
      <c r="HS11" s="223"/>
      <c r="HT11" s="223"/>
      <c r="HU11" s="223"/>
      <c r="HV11" s="223"/>
    </row>
    <row r="12" spans="1:230" s="216" customFormat="1" ht="18" customHeight="1">
      <c r="A12" s="225"/>
      <c r="B12" s="226" t="s">
        <v>217</v>
      </c>
      <c r="C12" s="226"/>
      <c r="D12" s="226"/>
      <c r="E12" s="226"/>
      <c r="F12" s="226"/>
      <c r="G12" s="227">
        <f t="shared" ref="G12:M12" si="0">G13+G19+G25+G31+G37</f>
        <v>24721</v>
      </c>
      <c r="H12" s="228">
        <f t="shared" si="0"/>
        <v>4020</v>
      </c>
      <c r="I12" s="228">
        <f t="shared" si="0"/>
        <v>8731</v>
      </c>
      <c r="J12" s="228">
        <f t="shared" si="0"/>
        <v>0</v>
      </c>
      <c r="K12" s="228">
        <f t="shared" si="0"/>
        <v>0</v>
      </c>
      <c r="L12" s="229">
        <f t="shared" si="0"/>
        <v>0</v>
      </c>
      <c r="M12" s="228">
        <f t="shared" si="0"/>
        <v>0</v>
      </c>
      <c r="N12" s="230">
        <f>N13+N19+N25+N31+N37</f>
        <v>0</v>
      </c>
      <c r="O12" s="231">
        <f>O13+O19+O25+O31+O37</f>
        <v>0</v>
      </c>
      <c r="P12" s="232">
        <f t="shared" ref="P12:P42" si="1">SUM(G12:O12)</f>
        <v>37472</v>
      </c>
      <c r="Q12" s="233"/>
      <c r="R12" s="233"/>
      <c r="S12" s="233"/>
      <c r="T12" s="233"/>
      <c r="U12" s="233"/>
      <c r="V12" s="233"/>
      <c r="W12" s="233"/>
      <c r="X12" s="233"/>
    </row>
    <row r="13" spans="1:230" s="216" customFormat="1" ht="18" customHeight="1">
      <c r="A13" s="234"/>
      <c r="B13" s="235"/>
      <c r="C13" s="235">
        <v>1</v>
      </c>
      <c r="D13" s="235" t="s">
        <v>218</v>
      </c>
      <c r="E13" s="235"/>
      <c r="F13" s="235"/>
      <c r="G13" s="236">
        <f t="shared" ref="G13:M13" si="2">SUM(G14:G18)</f>
        <v>22537</v>
      </c>
      <c r="H13" s="159">
        <f t="shared" si="2"/>
        <v>3655</v>
      </c>
      <c r="I13" s="159">
        <f t="shared" si="2"/>
        <v>8731</v>
      </c>
      <c r="J13" s="159">
        <f t="shared" si="2"/>
        <v>0</v>
      </c>
      <c r="K13" s="159">
        <f t="shared" si="2"/>
        <v>0</v>
      </c>
      <c r="L13" s="237">
        <f t="shared" si="2"/>
        <v>0</v>
      </c>
      <c r="M13" s="159">
        <f t="shared" si="2"/>
        <v>0</v>
      </c>
      <c r="N13" s="238">
        <f>SUM(N14:N18)</f>
        <v>0</v>
      </c>
      <c r="O13" s="159">
        <f>SUM(O14:O18)</f>
        <v>0</v>
      </c>
      <c r="P13" s="239">
        <f t="shared" si="1"/>
        <v>34923</v>
      </c>
      <c r="Q13" s="233"/>
      <c r="R13" s="233"/>
      <c r="S13" s="233"/>
      <c r="T13" s="233"/>
      <c r="U13" s="233"/>
      <c r="V13" s="233"/>
      <c r="W13" s="233"/>
      <c r="X13" s="233"/>
    </row>
    <row r="14" spans="1:230" ht="14.25">
      <c r="A14" s="240"/>
      <c r="B14" s="241"/>
      <c r="C14" s="241"/>
      <c r="D14" s="241"/>
      <c r="E14" s="241">
        <v>1</v>
      </c>
      <c r="F14" s="241" t="s">
        <v>187</v>
      </c>
      <c r="G14" s="242">
        <v>22537</v>
      </c>
      <c r="H14" s="243">
        <v>3655</v>
      </c>
      <c r="I14" s="243">
        <v>8731</v>
      </c>
      <c r="J14" s="243"/>
      <c r="K14" s="243"/>
      <c r="L14" s="244"/>
      <c r="M14" s="243"/>
      <c r="N14" s="245"/>
      <c r="O14" s="243">
        <v>0</v>
      </c>
      <c r="P14" s="239">
        <f t="shared" si="1"/>
        <v>34923</v>
      </c>
      <c r="Q14" s="173"/>
      <c r="R14" s="173"/>
      <c r="S14" s="173"/>
      <c r="T14" s="173"/>
      <c r="U14" s="173"/>
      <c r="V14" s="173"/>
      <c r="W14" s="173"/>
      <c r="X14" s="173"/>
    </row>
    <row r="15" spans="1:230" ht="14.25">
      <c r="A15" s="240"/>
      <c r="B15" s="241"/>
      <c r="C15" s="241"/>
      <c r="D15" s="241"/>
      <c r="E15" s="241">
        <v>2</v>
      </c>
      <c r="F15" s="241" t="s">
        <v>188</v>
      </c>
      <c r="G15" s="242"/>
      <c r="H15" s="243"/>
      <c r="I15" s="243"/>
      <c r="J15" s="243"/>
      <c r="K15" s="243"/>
      <c r="L15" s="244"/>
      <c r="M15" s="243"/>
      <c r="N15" s="245"/>
      <c r="O15" s="243"/>
      <c r="P15" s="239">
        <f t="shared" si="1"/>
        <v>0</v>
      </c>
      <c r="Q15" s="173"/>
      <c r="R15" s="173"/>
      <c r="S15" s="173"/>
      <c r="T15" s="173"/>
      <c r="U15" s="173"/>
      <c r="V15" s="173"/>
      <c r="W15" s="173"/>
      <c r="X15" s="173"/>
    </row>
    <row r="16" spans="1:230" ht="14.25">
      <c r="A16" s="240"/>
      <c r="B16" s="241"/>
      <c r="C16" s="241"/>
      <c r="D16" s="241"/>
      <c r="E16" s="241">
        <v>3</v>
      </c>
      <c r="F16" s="241" t="s">
        <v>189</v>
      </c>
      <c r="G16" s="242"/>
      <c r="H16" s="243"/>
      <c r="I16" s="243"/>
      <c r="J16" s="243"/>
      <c r="K16" s="243"/>
      <c r="L16" s="244"/>
      <c r="M16" s="243"/>
      <c r="N16" s="245"/>
      <c r="O16" s="243"/>
      <c r="P16" s="239">
        <f t="shared" si="1"/>
        <v>0</v>
      </c>
      <c r="Q16" s="173"/>
      <c r="R16" s="173"/>
      <c r="S16" s="173"/>
      <c r="T16" s="173"/>
      <c r="U16" s="173"/>
      <c r="V16" s="173"/>
      <c r="W16" s="173"/>
      <c r="X16" s="173"/>
    </row>
    <row r="17" spans="1:24" ht="14.25">
      <c r="A17" s="240"/>
      <c r="B17" s="241"/>
      <c r="C17" s="241"/>
      <c r="D17" s="241"/>
      <c r="E17" s="241">
        <v>4</v>
      </c>
      <c r="F17" s="241" t="s">
        <v>190</v>
      </c>
      <c r="G17" s="242"/>
      <c r="H17" s="243"/>
      <c r="I17" s="243"/>
      <c r="J17" s="243"/>
      <c r="K17" s="243"/>
      <c r="L17" s="244"/>
      <c r="M17" s="243"/>
      <c r="N17" s="245"/>
      <c r="O17" s="243"/>
      <c r="P17" s="239">
        <f t="shared" si="1"/>
        <v>0</v>
      </c>
      <c r="Q17" s="173"/>
      <c r="R17" s="173"/>
      <c r="S17" s="173"/>
      <c r="T17" s="173"/>
      <c r="U17" s="173"/>
      <c r="V17" s="173"/>
      <c r="W17" s="173"/>
      <c r="X17" s="173"/>
    </row>
    <row r="18" spans="1:24" ht="14.25">
      <c r="A18" s="240"/>
      <c r="B18" s="241"/>
      <c r="C18" s="241"/>
      <c r="D18" s="241"/>
      <c r="E18" s="241">
        <v>5</v>
      </c>
      <c r="F18" s="241" t="s">
        <v>191</v>
      </c>
      <c r="G18" s="242"/>
      <c r="H18" s="243"/>
      <c r="I18" s="243"/>
      <c r="J18" s="243"/>
      <c r="K18" s="243"/>
      <c r="L18" s="244"/>
      <c r="M18" s="243"/>
      <c r="N18" s="245"/>
      <c r="O18" s="243"/>
      <c r="P18" s="239">
        <f t="shared" si="1"/>
        <v>0</v>
      </c>
      <c r="Q18" s="173"/>
      <c r="R18" s="173"/>
      <c r="S18" s="173"/>
      <c r="T18" s="173"/>
      <c r="U18" s="173"/>
      <c r="V18" s="173"/>
      <c r="W18" s="173"/>
      <c r="X18" s="173"/>
    </row>
    <row r="19" spans="1:24" s="216" customFormat="1" ht="18" customHeight="1">
      <c r="A19" s="234"/>
      <c r="B19" s="235"/>
      <c r="C19" s="235">
        <v>2</v>
      </c>
      <c r="D19" s="235" t="s">
        <v>219</v>
      </c>
      <c r="E19" s="235"/>
      <c r="F19" s="235"/>
      <c r="G19" s="236">
        <f t="shared" ref="G19:M19" si="3">SUM(G20:G24)</f>
        <v>2184</v>
      </c>
      <c r="H19" s="159">
        <f t="shared" si="3"/>
        <v>365</v>
      </c>
      <c r="I19" s="159">
        <f t="shared" si="3"/>
        <v>0</v>
      </c>
      <c r="J19" s="159">
        <f t="shared" si="3"/>
        <v>0</v>
      </c>
      <c r="K19" s="159">
        <f t="shared" si="3"/>
        <v>0</v>
      </c>
      <c r="L19" s="237">
        <f t="shared" si="3"/>
        <v>0</v>
      </c>
      <c r="M19" s="237">
        <f t="shared" si="3"/>
        <v>0</v>
      </c>
      <c r="N19" s="238">
        <f>SUM(N20:N24)</f>
        <v>0</v>
      </c>
      <c r="O19" s="159">
        <f>SUM(O20:O24)</f>
        <v>0</v>
      </c>
      <c r="P19" s="239">
        <f t="shared" si="1"/>
        <v>2549</v>
      </c>
      <c r="Q19" s="233"/>
      <c r="R19" s="233"/>
      <c r="S19" s="233"/>
      <c r="T19" s="233"/>
      <c r="U19" s="233"/>
      <c r="V19" s="233"/>
      <c r="W19" s="233"/>
      <c r="X19" s="233"/>
    </row>
    <row r="20" spans="1:24" ht="14.25">
      <c r="A20" s="240"/>
      <c r="B20" s="241"/>
      <c r="C20" s="241"/>
      <c r="D20" s="241"/>
      <c r="E20" s="241">
        <v>1</v>
      </c>
      <c r="F20" s="241" t="s">
        <v>187</v>
      </c>
      <c r="G20" s="242">
        <v>2184</v>
      </c>
      <c r="H20" s="243">
        <v>365</v>
      </c>
      <c r="I20" s="243"/>
      <c r="J20" s="243"/>
      <c r="K20" s="243"/>
      <c r="L20" s="244"/>
      <c r="M20" s="243"/>
      <c r="N20" s="245"/>
      <c r="O20" s="243"/>
      <c r="P20" s="239">
        <f t="shared" si="1"/>
        <v>2549</v>
      </c>
      <c r="Q20" s="173"/>
      <c r="R20" s="173"/>
      <c r="S20" s="173"/>
      <c r="T20" s="173"/>
      <c r="U20" s="173"/>
      <c r="V20" s="173"/>
      <c r="W20" s="173"/>
      <c r="X20" s="173"/>
    </row>
    <row r="21" spans="1:24" ht="14.25">
      <c r="A21" s="240"/>
      <c r="B21" s="241"/>
      <c r="C21" s="241"/>
      <c r="D21" s="241"/>
      <c r="E21" s="241">
        <v>2</v>
      </c>
      <c r="F21" s="241" t="s">
        <v>188</v>
      </c>
      <c r="G21" s="242"/>
      <c r="H21" s="243"/>
      <c r="I21" s="243"/>
      <c r="J21" s="243"/>
      <c r="K21" s="243"/>
      <c r="L21" s="244"/>
      <c r="M21" s="243"/>
      <c r="N21" s="245"/>
      <c r="O21" s="243"/>
      <c r="P21" s="239">
        <f t="shared" si="1"/>
        <v>0</v>
      </c>
      <c r="Q21" s="173"/>
      <c r="R21" s="173"/>
      <c r="S21" s="173"/>
      <c r="T21" s="173"/>
      <c r="U21" s="173"/>
      <c r="V21" s="173"/>
      <c r="W21" s="173"/>
      <c r="X21" s="173"/>
    </row>
    <row r="22" spans="1:24" ht="14.25">
      <c r="A22" s="240"/>
      <c r="B22" s="241"/>
      <c r="C22" s="241"/>
      <c r="D22" s="241"/>
      <c r="E22" s="241">
        <v>3</v>
      </c>
      <c r="F22" s="241" t="s">
        <v>189</v>
      </c>
      <c r="G22" s="242"/>
      <c r="H22" s="243"/>
      <c r="I22" s="243"/>
      <c r="J22" s="243"/>
      <c r="K22" s="243"/>
      <c r="L22" s="244"/>
      <c r="M22" s="243"/>
      <c r="N22" s="245"/>
      <c r="O22" s="243"/>
      <c r="P22" s="239">
        <f t="shared" si="1"/>
        <v>0</v>
      </c>
      <c r="Q22" s="173"/>
      <c r="R22" s="173"/>
      <c r="S22" s="173"/>
      <c r="T22" s="173"/>
      <c r="U22" s="173"/>
      <c r="V22" s="173"/>
      <c r="W22" s="173"/>
      <c r="X22" s="173"/>
    </row>
    <row r="23" spans="1:24" ht="14.25">
      <c r="A23" s="240"/>
      <c r="B23" s="241"/>
      <c r="C23" s="241"/>
      <c r="D23" s="241"/>
      <c r="E23" s="241">
        <v>4</v>
      </c>
      <c r="F23" s="241" t="s">
        <v>190</v>
      </c>
      <c r="G23" s="242"/>
      <c r="H23" s="243"/>
      <c r="I23" s="243"/>
      <c r="J23" s="243"/>
      <c r="K23" s="243"/>
      <c r="L23" s="244"/>
      <c r="M23" s="243"/>
      <c r="N23" s="245"/>
      <c r="O23" s="243"/>
      <c r="P23" s="239">
        <f t="shared" si="1"/>
        <v>0</v>
      </c>
      <c r="Q23" s="173"/>
      <c r="R23" s="173"/>
      <c r="S23" s="173"/>
      <c r="T23" s="173"/>
      <c r="U23" s="173"/>
      <c r="V23" s="173"/>
      <c r="W23" s="173"/>
      <c r="X23" s="173"/>
    </row>
    <row r="24" spans="1:24" ht="14.25">
      <c r="A24" s="240"/>
      <c r="B24" s="241"/>
      <c r="C24" s="241"/>
      <c r="D24" s="241"/>
      <c r="E24" s="241">
        <v>5</v>
      </c>
      <c r="F24" s="241" t="s">
        <v>191</v>
      </c>
      <c r="G24" s="242"/>
      <c r="H24" s="243"/>
      <c r="I24" s="243"/>
      <c r="J24" s="243"/>
      <c r="K24" s="243"/>
      <c r="L24" s="244"/>
      <c r="M24" s="243"/>
      <c r="N24" s="245"/>
      <c r="O24" s="243"/>
      <c r="P24" s="239">
        <f t="shared" si="1"/>
        <v>0</v>
      </c>
      <c r="Q24" s="173"/>
      <c r="R24" s="173"/>
      <c r="S24" s="173"/>
      <c r="T24" s="173"/>
      <c r="U24" s="173"/>
      <c r="V24" s="173"/>
      <c r="W24" s="173"/>
      <c r="X24" s="173"/>
    </row>
    <row r="25" spans="1:24" s="216" customFormat="1" ht="18" customHeight="1">
      <c r="A25" s="234"/>
      <c r="B25" s="235"/>
      <c r="C25" s="235">
        <v>3</v>
      </c>
      <c r="D25" s="235" t="s">
        <v>192</v>
      </c>
      <c r="E25" s="235"/>
      <c r="F25" s="235"/>
      <c r="G25" s="236">
        <f t="shared" ref="G25:M25" si="4">SUM(G26:G30)</f>
        <v>0</v>
      </c>
      <c r="H25" s="159">
        <f t="shared" si="4"/>
        <v>0</v>
      </c>
      <c r="I25" s="159">
        <f t="shared" si="4"/>
        <v>0</v>
      </c>
      <c r="J25" s="159">
        <f t="shared" si="4"/>
        <v>0</v>
      </c>
      <c r="K25" s="159">
        <f t="shared" si="4"/>
        <v>0</v>
      </c>
      <c r="L25" s="237">
        <f t="shared" si="4"/>
        <v>0</v>
      </c>
      <c r="M25" s="237">
        <f t="shared" si="4"/>
        <v>0</v>
      </c>
      <c r="N25" s="238">
        <f>SUM(N26:N30)</f>
        <v>0</v>
      </c>
      <c r="O25" s="159">
        <f>SUM(O26:O30)</f>
        <v>0</v>
      </c>
      <c r="P25" s="239">
        <f t="shared" si="1"/>
        <v>0</v>
      </c>
      <c r="Q25" s="233"/>
      <c r="R25" s="233"/>
      <c r="S25" s="233"/>
      <c r="T25" s="233"/>
      <c r="U25" s="233"/>
      <c r="V25" s="233"/>
      <c r="W25" s="233"/>
      <c r="X25" s="233"/>
    </row>
    <row r="26" spans="1:24" ht="14.25">
      <c r="A26" s="240"/>
      <c r="B26" s="241"/>
      <c r="C26" s="241"/>
      <c r="D26" s="241"/>
      <c r="E26" s="241">
        <v>1</v>
      </c>
      <c r="F26" s="241" t="s">
        <v>187</v>
      </c>
      <c r="G26" s="242"/>
      <c r="H26" s="243"/>
      <c r="I26" s="243"/>
      <c r="J26" s="243"/>
      <c r="K26" s="243"/>
      <c r="L26" s="244"/>
      <c r="M26" s="243"/>
      <c r="N26" s="245"/>
      <c r="O26" s="243"/>
      <c r="P26" s="239">
        <f t="shared" si="1"/>
        <v>0</v>
      </c>
      <c r="Q26" s="173"/>
      <c r="R26" s="173"/>
      <c r="S26" s="173"/>
      <c r="T26" s="173"/>
      <c r="U26" s="173"/>
      <c r="V26" s="173"/>
      <c r="W26" s="173"/>
      <c r="X26" s="173"/>
    </row>
    <row r="27" spans="1:24" ht="14.25">
      <c r="A27" s="240"/>
      <c r="B27" s="241"/>
      <c r="C27" s="241"/>
      <c r="D27" s="241"/>
      <c r="E27" s="241">
        <v>2</v>
      </c>
      <c r="F27" s="241" t="s">
        <v>188</v>
      </c>
      <c r="G27" s="242"/>
      <c r="H27" s="243"/>
      <c r="I27" s="243"/>
      <c r="J27" s="243"/>
      <c r="K27" s="243"/>
      <c r="L27" s="244"/>
      <c r="M27" s="243"/>
      <c r="N27" s="245"/>
      <c r="O27" s="243"/>
      <c r="P27" s="239">
        <f t="shared" si="1"/>
        <v>0</v>
      </c>
      <c r="Q27" s="173"/>
      <c r="R27" s="173"/>
      <c r="S27" s="173"/>
      <c r="T27" s="173"/>
      <c r="U27" s="173"/>
      <c r="V27" s="173"/>
      <c r="W27" s="173"/>
      <c r="X27" s="173"/>
    </row>
    <row r="28" spans="1:24" ht="14.25">
      <c r="A28" s="240"/>
      <c r="B28" s="241"/>
      <c r="C28" s="241"/>
      <c r="D28" s="241"/>
      <c r="E28" s="241">
        <v>3</v>
      </c>
      <c r="F28" s="241" t="s">
        <v>189</v>
      </c>
      <c r="G28" s="242"/>
      <c r="H28" s="243"/>
      <c r="I28" s="243"/>
      <c r="J28" s="243"/>
      <c r="K28" s="243"/>
      <c r="L28" s="244"/>
      <c r="M28" s="243"/>
      <c r="N28" s="245"/>
      <c r="O28" s="243"/>
      <c r="P28" s="239">
        <f t="shared" si="1"/>
        <v>0</v>
      </c>
      <c r="Q28" s="173"/>
      <c r="R28" s="173"/>
      <c r="S28" s="173"/>
      <c r="T28" s="173"/>
      <c r="U28" s="173"/>
      <c r="V28" s="173"/>
      <c r="W28" s="173"/>
      <c r="X28" s="173"/>
    </row>
    <row r="29" spans="1:24" ht="14.25">
      <c r="A29" s="240"/>
      <c r="B29" s="241"/>
      <c r="C29" s="241"/>
      <c r="D29" s="241"/>
      <c r="E29" s="241">
        <v>4</v>
      </c>
      <c r="F29" s="241" t="s">
        <v>190</v>
      </c>
      <c r="G29" s="242"/>
      <c r="H29" s="243"/>
      <c r="I29" s="243"/>
      <c r="J29" s="243"/>
      <c r="K29" s="243"/>
      <c r="L29" s="244"/>
      <c r="M29" s="243"/>
      <c r="N29" s="245"/>
      <c r="O29" s="243"/>
      <c r="P29" s="239">
        <f t="shared" si="1"/>
        <v>0</v>
      </c>
      <c r="Q29" s="173"/>
      <c r="R29" s="173"/>
      <c r="S29" s="173"/>
      <c r="T29" s="173"/>
      <c r="U29" s="173"/>
      <c r="V29" s="173"/>
      <c r="W29" s="173"/>
      <c r="X29" s="173"/>
    </row>
    <row r="30" spans="1:24" ht="14.25">
      <c r="A30" s="240"/>
      <c r="B30" s="241"/>
      <c r="C30" s="241"/>
      <c r="D30" s="241"/>
      <c r="E30" s="241">
        <v>5</v>
      </c>
      <c r="F30" s="241" t="s">
        <v>191</v>
      </c>
      <c r="G30" s="242"/>
      <c r="H30" s="243"/>
      <c r="I30" s="243"/>
      <c r="J30" s="243"/>
      <c r="K30" s="243"/>
      <c r="L30" s="244"/>
      <c r="M30" s="243"/>
      <c r="N30" s="245"/>
      <c r="O30" s="243"/>
      <c r="P30" s="239">
        <f t="shared" si="1"/>
        <v>0</v>
      </c>
      <c r="Q30" s="173"/>
      <c r="R30" s="173"/>
      <c r="S30" s="173"/>
      <c r="T30" s="173"/>
      <c r="U30" s="173"/>
      <c r="V30" s="173"/>
      <c r="W30" s="173"/>
      <c r="X30" s="173"/>
    </row>
    <row r="31" spans="1:24" s="216" customFormat="1" ht="18" customHeight="1">
      <c r="A31" s="234"/>
      <c r="B31" s="235"/>
      <c r="C31" s="235">
        <v>4</v>
      </c>
      <c r="D31" s="235" t="s">
        <v>192</v>
      </c>
      <c r="E31" s="235"/>
      <c r="F31" s="235"/>
      <c r="G31" s="236">
        <f t="shared" ref="G31:M31" si="5">SUM(G32:G36)</f>
        <v>0</v>
      </c>
      <c r="H31" s="159">
        <f t="shared" si="5"/>
        <v>0</v>
      </c>
      <c r="I31" s="159">
        <f t="shared" si="5"/>
        <v>0</v>
      </c>
      <c r="J31" s="159">
        <f t="shared" si="5"/>
        <v>0</v>
      </c>
      <c r="K31" s="159">
        <f t="shared" si="5"/>
        <v>0</v>
      </c>
      <c r="L31" s="237">
        <f t="shared" si="5"/>
        <v>0</v>
      </c>
      <c r="M31" s="237">
        <f t="shared" si="5"/>
        <v>0</v>
      </c>
      <c r="N31" s="238">
        <f>SUM(N32:N36)</f>
        <v>0</v>
      </c>
      <c r="O31" s="159">
        <f>SUM(O32:O36)</f>
        <v>0</v>
      </c>
      <c r="P31" s="239">
        <f t="shared" si="1"/>
        <v>0</v>
      </c>
      <c r="Q31" s="233"/>
      <c r="R31" s="233"/>
      <c r="S31" s="233"/>
      <c r="T31" s="233"/>
      <c r="U31" s="233"/>
      <c r="V31" s="233"/>
      <c r="W31" s="233"/>
      <c r="X31" s="233"/>
    </row>
    <row r="32" spans="1:24" ht="14.25">
      <c r="A32" s="240"/>
      <c r="B32" s="241"/>
      <c r="C32" s="241"/>
      <c r="D32" s="241"/>
      <c r="E32" s="241">
        <v>1</v>
      </c>
      <c r="F32" s="241" t="s">
        <v>187</v>
      </c>
      <c r="G32" s="242"/>
      <c r="H32" s="243"/>
      <c r="I32" s="243"/>
      <c r="J32" s="243"/>
      <c r="K32" s="243"/>
      <c r="L32" s="244"/>
      <c r="M32" s="243"/>
      <c r="N32" s="245"/>
      <c r="O32" s="243"/>
      <c r="P32" s="239">
        <f t="shared" si="1"/>
        <v>0</v>
      </c>
      <c r="Q32" s="173"/>
      <c r="R32" s="173"/>
      <c r="S32" s="173"/>
      <c r="T32" s="173"/>
      <c r="U32" s="173"/>
      <c r="V32" s="173"/>
      <c r="W32" s="173"/>
      <c r="X32" s="173"/>
    </row>
    <row r="33" spans="1:24" ht="14.25">
      <c r="A33" s="240"/>
      <c r="B33" s="241"/>
      <c r="C33" s="241"/>
      <c r="D33" s="241"/>
      <c r="E33" s="241">
        <v>2</v>
      </c>
      <c r="F33" s="241" t="s">
        <v>188</v>
      </c>
      <c r="G33" s="242"/>
      <c r="H33" s="243"/>
      <c r="I33" s="243"/>
      <c r="J33" s="243"/>
      <c r="K33" s="243"/>
      <c r="L33" s="244"/>
      <c r="M33" s="243"/>
      <c r="N33" s="245"/>
      <c r="O33" s="243"/>
      <c r="P33" s="239">
        <f t="shared" si="1"/>
        <v>0</v>
      </c>
      <c r="Q33" s="173"/>
      <c r="R33" s="173"/>
      <c r="S33" s="173"/>
      <c r="T33" s="173"/>
      <c r="U33" s="173"/>
      <c r="V33" s="173"/>
      <c r="W33" s="173"/>
      <c r="X33" s="173"/>
    </row>
    <row r="34" spans="1:24" ht="14.25">
      <c r="A34" s="240"/>
      <c r="B34" s="241"/>
      <c r="C34" s="241"/>
      <c r="D34" s="241"/>
      <c r="E34" s="241">
        <v>3</v>
      </c>
      <c r="F34" s="241" t="s">
        <v>189</v>
      </c>
      <c r="G34" s="242"/>
      <c r="H34" s="243"/>
      <c r="I34" s="243"/>
      <c r="J34" s="243"/>
      <c r="K34" s="243"/>
      <c r="L34" s="244"/>
      <c r="M34" s="243"/>
      <c r="N34" s="245"/>
      <c r="O34" s="243"/>
      <c r="P34" s="239">
        <f t="shared" si="1"/>
        <v>0</v>
      </c>
      <c r="Q34" s="173"/>
      <c r="R34" s="173"/>
      <c r="S34" s="173"/>
      <c r="T34" s="173"/>
      <c r="U34" s="173"/>
      <c r="V34" s="173"/>
      <c r="W34" s="173"/>
      <c r="X34" s="173"/>
    </row>
    <row r="35" spans="1:24" ht="14.25">
      <c r="A35" s="240"/>
      <c r="B35" s="241"/>
      <c r="C35" s="241"/>
      <c r="D35" s="241"/>
      <c r="E35" s="241">
        <v>4</v>
      </c>
      <c r="F35" s="241" t="s">
        <v>190</v>
      </c>
      <c r="G35" s="242"/>
      <c r="H35" s="243"/>
      <c r="I35" s="243"/>
      <c r="J35" s="243"/>
      <c r="K35" s="243"/>
      <c r="L35" s="244"/>
      <c r="M35" s="243"/>
      <c r="N35" s="245"/>
      <c r="O35" s="243"/>
      <c r="P35" s="239">
        <f t="shared" si="1"/>
        <v>0</v>
      </c>
      <c r="Q35" s="173"/>
      <c r="R35" s="173"/>
      <c r="S35" s="173"/>
      <c r="T35" s="173"/>
      <c r="U35" s="173"/>
      <c r="V35" s="173"/>
      <c r="W35" s="173"/>
      <c r="X35" s="173"/>
    </row>
    <row r="36" spans="1:24" ht="14.25">
      <c r="A36" s="240"/>
      <c r="B36" s="241"/>
      <c r="C36" s="241"/>
      <c r="D36" s="241"/>
      <c r="E36" s="241">
        <v>5</v>
      </c>
      <c r="F36" s="241" t="s">
        <v>191</v>
      </c>
      <c r="G36" s="242"/>
      <c r="H36" s="243"/>
      <c r="I36" s="243"/>
      <c r="J36" s="243"/>
      <c r="K36" s="243"/>
      <c r="L36" s="244"/>
      <c r="M36" s="243"/>
      <c r="N36" s="245"/>
      <c r="O36" s="243"/>
      <c r="P36" s="239">
        <f t="shared" si="1"/>
        <v>0</v>
      </c>
      <c r="Q36" s="173"/>
      <c r="R36" s="173"/>
      <c r="S36" s="173"/>
      <c r="T36" s="173"/>
      <c r="U36" s="173"/>
      <c r="V36" s="173"/>
      <c r="W36" s="173"/>
      <c r="X36" s="173"/>
    </row>
    <row r="37" spans="1:24" s="216" customFormat="1" ht="18" customHeight="1">
      <c r="A37" s="234"/>
      <c r="B37" s="235"/>
      <c r="C37" s="235">
        <v>5</v>
      </c>
      <c r="D37" s="235" t="s">
        <v>192</v>
      </c>
      <c r="E37" s="235"/>
      <c r="F37" s="235"/>
      <c r="G37" s="236">
        <f t="shared" ref="G37:M37" si="6">SUM(G38:G42)</f>
        <v>0</v>
      </c>
      <c r="H37" s="159">
        <f t="shared" si="6"/>
        <v>0</v>
      </c>
      <c r="I37" s="159">
        <f t="shared" si="6"/>
        <v>0</v>
      </c>
      <c r="J37" s="159">
        <f t="shared" si="6"/>
        <v>0</v>
      </c>
      <c r="K37" s="159">
        <f t="shared" si="6"/>
        <v>0</v>
      </c>
      <c r="L37" s="237">
        <f t="shared" si="6"/>
        <v>0</v>
      </c>
      <c r="M37" s="237">
        <f t="shared" si="6"/>
        <v>0</v>
      </c>
      <c r="N37" s="238">
        <f>SUM(N38:N42)</f>
        <v>0</v>
      </c>
      <c r="O37" s="159">
        <f>SUM(O38:O42)</f>
        <v>0</v>
      </c>
      <c r="P37" s="239">
        <f t="shared" si="1"/>
        <v>0</v>
      </c>
      <c r="Q37" s="233"/>
      <c r="R37" s="233"/>
      <c r="S37" s="233"/>
      <c r="T37" s="233"/>
      <c r="U37" s="233"/>
      <c r="V37" s="233"/>
      <c r="W37" s="233"/>
      <c r="X37" s="233"/>
    </row>
    <row r="38" spans="1:24" s="216" customFormat="1" ht="14.25">
      <c r="A38" s="234"/>
      <c r="B38" s="235"/>
      <c r="C38" s="235"/>
      <c r="D38" s="241"/>
      <c r="E38" s="241">
        <v>1</v>
      </c>
      <c r="F38" s="241" t="s">
        <v>187</v>
      </c>
      <c r="G38" s="236"/>
      <c r="H38" s="159"/>
      <c r="I38" s="159"/>
      <c r="J38" s="159"/>
      <c r="K38" s="159"/>
      <c r="L38" s="237"/>
      <c r="M38" s="159"/>
      <c r="N38" s="238"/>
      <c r="O38" s="159"/>
      <c r="P38" s="239">
        <f t="shared" si="1"/>
        <v>0</v>
      </c>
      <c r="Q38" s="233"/>
      <c r="R38" s="233"/>
      <c r="S38" s="233"/>
      <c r="T38" s="233"/>
      <c r="U38" s="233"/>
      <c r="V38" s="233"/>
      <c r="W38" s="233"/>
      <c r="X38" s="233"/>
    </row>
    <row r="39" spans="1:24" s="216" customFormat="1" ht="14.25">
      <c r="A39" s="234"/>
      <c r="B39" s="235"/>
      <c r="C39" s="235"/>
      <c r="D39" s="241"/>
      <c r="E39" s="241">
        <v>2</v>
      </c>
      <c r="F39" s="241" t="s">
        <v>188</v>
      </c>
      <c r="G39" s="236"/>
      <c r="H39" s="159"/>
      <c r="I39" s="159"/>
      <c r="J39" s="159"/>
      <c r="K39" s="159"/>
      <c r="L39" s="237"/>
      <c r="M39" s="159"/>
      <c r="N39" s="238"/>
      <c r="O39" s="159"/>
      <c r="P39" s="239">
        <f t="shared" si="1"/>
        <v>0</v>
      </c>
      <c r="Q39" s="233"/>
      <c r="R39" s="233"/>
      <c r="S39" s="233"/>
      <c r="T39" s="233"/>
      <c r="U39" s="233"/>
      <c r="V39" s="233"/>
      <c r="W39" s="233"/>
      <c r="X39" s="233"/>
    </row>
    <row r="40" spans="1:24" s="216" customFormat="1" ht="14.25">
      <c r="A40" s="234"/>
      <c r="B40" s="235"/>
      <c r="C40" s="235"/>
      <c r="D40" s="241"/>
      <c r="E40" s="241">
        <v>3</v>
      </c>
      <c r="F40" s="241" t="s">
        <v>189</v>
      </c>
      <c r="G40" s="236"/>
      <c r="H40" s="159"/>
      <c r="I40" s="159"/>
      <c r="J40" s="159"/>
      <c r="K40" s="159"/>
      <c r="L40" s="237"/>
      <c r="M40" s="159"/>
      <c r="N40" s="238"/>
      <c r="O40" s="159"/>
      <c r="P40" s="239">
        <f t="shared" si="1"/>
        <v>0</v>
      </c>
      <c r="Q40" s="233"/>
      <c r="R40" s="233"/>
      <c r="S40" s="233"/>
      <c r="T40" s="233"/>
      <c r="U40" s="233"/>
      <c r="V40" s="233"/>
      <c r="W40" s="233"/>
      <c r="X40" s="233"/>
    </row>
    <row r="41" spans="1:24" s="216" customFormat="1" ht="14.25">
      <c r="A41" s="234"/>
      <c r="B41" s="235"/>
      <c r="C41" s="235"/>
      <c r="D41" s="241"/>
      <c r="E41" s="241">
        <v>4</v>
      </c>
      <c r="F41" s="241" t="s">
        <v>190</v>
      </c>
      <c r="G41" s="236"/>
      <c r="H41" s="159"/>
      <c r="I41" s="159"/>
      <c r="J41" s="159"/>
      <c r="K41" s="159"/>
      <c r="L41" s="237"/>
      <c r="M41" s="159"/>
      <c r="N41" s="238"/>
      <c r="O41" s="159"/>
      <c r="P41" s="239">
        <f t="shared" si="1"/>
        <v>0</v>
      </c>
      <c r="Q41" s="233"/>
      <c r="R41" s="233"/>
      <c r="S41" s="233"/>
      <c r="T41" s="233"/>
      <c r="U41" s="233"/>
      <c r="V41" s="233"/>
      <c r="W41" s="233"/>
      <c r="X41" s="233"/>
    </row>
    <row r="42" spans="1:24" ht="15" thickBot="1">
      <c r="A42" s="246"/>
      <c r="B42" s="247"/>
      <c r="C42" s="247"/>
      <c r="D42" s="247"/>
      <c r="E42" s="247">
        <v>5</v>
      </c>
      <c r="F42" s="248" t="s">
        <v>191</v>
      </c>
      <c r="G42" s="249"/>
      <c r="H42" s="250"/>
      <c r="I42" s="250"/>
      <c r="J42" s="250"/>
      <c r="K42" s="250"/>
      <c r="L42" s="251"/>
      <c r="M42" s="250"/>
      <c r="N42" s="252"/>
      <c r="O42" s="250"/>
      <c r="P42" s="253">
        <f t="shared" si="1"/>
        <v>0</v>
      </c>
      <c r="Q42" s="173"/>
      <c r="R42" s="173"/>
      <c r="S42" s="173"/>
      <c r="T42" s="173"/>
      <c r="U42" s="173"/>
      <c r="V42" s="173"/>
      <c r="W42" s="173"/>
      <c r="X42" s="173"/>
    </row>
    <row r="43" spans="1:24" ht="12.75" customHeight="1" thickTop="1">
      <c r="A43" s="173"/>
      <c r="B43" s="173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</row>
    <row r="44" spans="1:24" ht="37.5" customHeight="1">
      <c r="A44" s="173"/>
      <c r="B44" s="173"/>
      <c r="C44" s="173"/>
      <c r="D44" s="173"/>
      <c r="E44" s="173"/>
      <c r="F44" s="479" t="s">
        <v>164</v>
      </c>
      <c r="G44" s="172" t="s">
        <v>142</v>
      </c>
      <c r="H44" s="336" t="s">
        <v>165</v>
      </c>
      <c r="I44" s="255"/>
      <c r="J44" s="173"/>
      <c r="K44" s="479" t="s">
        <v>166</v>
      </c>
      <c r="L44" s="172" t="s">
        <v>142</v>
      </c>
      <c r="M44" s="336" t="s">
        <v>167</v>
      </c>
      <c r="N44" s="255"/>
      <c r="O44" s="173"/>
      <c r="P44" s="173"/>
      <c r="Q44" s="173"/>
      <c r="R44" s="173"/>
      <c r="S44" s="173"/>
      <c r="T44" s="173"/>
      <c r="U44" s="173"/>
      <c r="V44" s="173"/>
      <c r="W44" s="173"/>
      <c r="X44" s="173"/>
    </row>
    <row r="45" spans="1:24" ht="14.25">
      <c r="A45" s="173"/>
      <c r="B45" s="173"/>
      <c r="C45" s="173"/>
      <c r="D45" s="173"/>
      <c r="E45" s="173"/>
      <c r="F45" s="480"/>
      <c r="G45" s="172" t="s">
        <v>168</v>
      </c>
      <c r="H45" s="254"/>
      <c r="I45" s="255"/>
      <c r="J45" s="173"/>
      <c r="K45" s="480"/>
      <c r="L45" s="172" t="s">
        <v>168</v>
      </c>
      <c r="M45" s="254"/>
      <c r="N45" s="255"/>
      <c r="O45" s="173"/>
      <c r="P45" s="173"/>
      <c r="Q45" s="173"/>
      <c r="R45" s="173"/>
      <c r="S45" s="173"/>
      <c r="T45" s="173"/>
      <c r="U45" s="173"/>
      <c r="V45" s="173"/>
      <c r="W45" s="173"/>
      <c r="X45" s="173"/>
    </row>
    <row r="46" spans="1:24" ht="14.25">
      <c r="A46" s="173"/>
      <c r="B46" s="173"/>
      <c r="C46" s="173"/>
      <c r="D46" s="173"/>
      <c r="E46" s="173"/>
      <c r="F46" s="481"/>
      <c r="G46" s="172" t="s">
        <v>145</v>
      </c>
      <c r="H46" s="338" t="s">
        <v>252</v>
      </c>
      <c r="I46" s="257"/>
      <c r="J46" s="173"/>
      <c r="K46" s="481"/>
      <c r="L46" s="172" t="s">
        <v>145</v>
      </c>
      <c r="M46" s="338" t="s">
        <v>252</v>
      </c>
      <c r="N46" s="257"/>
      <c r="O46" s="173"/>
      <c r="P46" s="173"/>
      <c r="Q46" s="173"/>
      <c r="R46" s="173"/>
      <c r="S46" s="173"/>
      <c r="T46" s="173"/>
      <c r="U46" s="173"/>
      <c r="V46" s="173"/>
      <c r="W46" s="173"/>
      <c r="X46" s="173"/>
    </row>
    <row r="47" spans="1:24" ht="14.25">
      <c r="A47" s="173"/>
      <c r="B47" s="173"/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</row>
    <row r="48" spans="1:24" ht="14.25">
      <c r="A48" s="173"/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</row>
    <row r="49" spans="1:24" ht="14.25">
      <c r="A49" s="173"/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</row>
    <row r="50" spans="1:24" ht="14.25">
      <c r="A50" s="173"/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</row>
    <row r="51" spans="1:24" ht="14.25">
      <c r="A51" s="173"/>
      <c r="B51" s="173"/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</row>
    <row r="52" spans="1:24" ht="14.25">
      <c r="A52" s="173"/>
      <c r="B52" s="173"/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</row>
    <row r="53" spans="1:24" ht="14.25">
      <c r="A53" s="173"/>
      <c r="B53" s="173"/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</row>
    <row r="54" spans="1:24" ht="14.25">
      <c r="A54" s="173"/>
      <c r="B54" s="173"/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</row>
    <row r="55" spans="1:24" ht="14.25">
      <c r="A55" s="173"/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</row>
    <row r="56" spans="1:24" ht="14.25">
      <c r="A56" s="173"/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</row>
    <row r="57" spans="1:24" ht="14.25">
      <c r="A57" s="173"/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</row>
    <row r="58" spans="1:24" ht="14.25">
      <c r="A58" s="173"/>
      <c r="B58" s="173"/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</row>
    <row r="59" spans="1:24" ht="14.25">
      <c r="A59" s="173"/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</row>
    <row r="60" spans="1:24" ht="14.25">
      <c r="A60" s="173"/>
      <c r="B60" s="173"/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</row>
    <row r="61" spans="1:24" ht="14.25">
      <c r="A61" s="173"/>
      <c r="B61" s="173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</row>
    <row r="62" spans="1:24" ht="14.25">
      <c r="A62" s="173"/>
      <c r="B62" s="173"/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</row>
    <row r="63" spans="1:24" ht="14.25">
      <c r="A63" s="173"/>
      <c r="B63" s="173"/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</row>
    <row r="64" spans="1:24" ht="14.25">
      <c r="A64" s="173"/>
      <c r="B64" s="173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</row>
    <row r="65" spans="1:24" ht="14.25">
      <c r="A65" s="173"/>
      <c r="B65" s="173"/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</row>
    <row r="66" spans="1:24" ht="14.25">
      <c r="A66" s="173"/>
      <c r="B66" s="173"/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</row>
    <row r="67" spans="1:24" ht="14.25">
      <c r="A67" s="173"/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</row>
    <row r="68" spans="1:24" ht="14.25">
      <c r="A68" s="173"/>
      <c r="B68" s="173"/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</row>
    <row r="69" spans="1:24" ht="14.25">
      <c r="A69" s="173"/>
      <c r="B69" s="173"/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</row>
    <row r="70" spans="1:24" ht="14.25">
      <c r="A70" s="173"/>
      <c r="B70" s="173"/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</row>
    <row r="71" spans="1:24" ht="14.25">
      <c r="A71" s="173"/>
      <c r="B71" s="173"/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</row>
    <row r="72" spans="1:24" ht="14.25">
      <c r="A72" s="173"/>
      <c r="B72" s="173"/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</row>
    <row r="73" spans="1:24" ht="14.25">
      <c r="A73" s="173"/>
      <c r="B73" s="173"/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</row>
    <row r="74" spans="1:24" ht="14.25">
      <c r="A74" s="173"/>
      <c r="B74" s="173"/>
      <c r="C74" s="173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</row>
    <row r="75" spans="1:24" ht="14.25">
      <c r="A75" s="173"/>
      <c r="B75" s="173"/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</row>
    <row r="76" spans="1:24" ht="14.25">
      <c r="A76" s="173"/>
      <c r="B76" s="173"/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</row>
    <row r="77" spans="1:24" ht="14.25">
      <c r="A77" s="173"/>
      <c r="B77" s="173"/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</row>
    <row r="78" spans="1:24" ht="14.25">
      <c r="A78" s="173"/>
      <c r="B78" s="173"/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</row>
    <row r="79" spans="1:24" ht="14.25">
      <c r="A79" s="173"/>
      <c r="B79" s="173"/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</row>
    <row r="80" spans="1:24" ht="14.25">
      <c r="A80" s="173"/>
      <c r="B80" s="173"/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</row>
    <row r="81" spans="1:24" ht="14.25">
      <c r="A81" s="173"/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</row>
    <row r="82" spans="1:24" ht="14.25">
      <c r="A82" s="173"/>
      <c r="B82" s="173"/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</row>
    <row r="83" spans="1:24" ht="14.25">
      <c r="A83" s="173"/>
      <c r="B83" s="173"/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</row>
    <row r="84" spans="1:24" ht="14.25">
      <c r="A84" s="173"/>
      <c r="B84" s="173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</row>
    <row r="85" spans="1:24" ht="14.25">
      <c r="A85" s="173"/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</row>
    <row r="86" spans="1:24" ht="14.25">
      <c r="A86" s="173"/>
      <c r="B86" s="173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</row>
    <row r="87" spans="1:24" ht="14.25">
      <c r="A87" s="173"/>
      <c r="B87" s="173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</row>
    <row r="88" spans="1:24" ht="14.25">
      <c r="A88" s="173"/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</row>
    <row r="89" spans="1:24" ht="14.25">
      <c r="A89" s="173"/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</row>
    <row r="90" spans="1:24" ht="14.25">
      <c r="A90" s="173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</row>
    <row r="91" spans="1:24" ht="14.25">
      <c r="A91" s="173"/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</row>
    <row r="92" spans="1:24" ht="14.25">
      <c r="A92" s="173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</row>
    <row r="93" spans="1:24" ht="14.25">
      <c r="A93" s="173"/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</row>
    <row r="94" spans="1:24" ht="14.25">
      <c r="A94" s="173"/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</row>
    <row r="95" spans="1:24" ht="14.25">
      <c r="A95" s="173"/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</row>
    <row r="96" spans="1:24" ht="14.25">
      <c r="A96" s="173"/>
      <c r="B96" s="173"/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</row>
    <row r="97" spans="1:24" ht="14.25">
      <c r="A97" s="173"/>
      <c r="B97" s="173"/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</row>
    <row r="98" spans="1:24" ht="14.25">
      <c r="A98" s="173"/>
      <c r="B98" s="173"/>
      <c r="C98" s="173"/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</row>
    <row r="99" spans="1:24" ht="14.25">
      <c r="A99" s="173"/>
      <c r="B99" s="173"/>
      <c r="C99" s="173"/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</row>
    <row r="100" spans="1:24" ht="14.25">
      <c r="A100" s="173"/>
      <c r="B100" s="173"/>
      <c r="C100" s="173"/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</row>
    <row r="101" spans="1:24" ht="14.25">
      <c r="A101" s="173"/>
      <c r="B101" s="173"/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</row>
    <row r="102" spans="1:24" ht="14.25">
      <c r="A102" s="173"/>
      <c r="B102" s="173"/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</row>
    <row r="103" spans="1:24" ht="14.25">
      <c r="A103" s="173"/>
      <c r="B103" s="173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</row>
    <row r="104" spans="1:24" ht="14.25">
      <c r="A104" s="173"/>
      <c r="B104" s="173"/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</row>
    <row r="105" spans="1:24" ht="14.25">
      <c r="A105" s="173"/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</row>
    <row r="106" spans="1:24" ht="14.25">
      <c r="A106" s="173"/>
      <c r="B106" s="173"/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</row>
    <row r="107" spans="1:24" ht="14.25">
      <c r="A107" s="173"/>
      <c r="B107" s="173"/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/>
      <c r="W107" s="173"/>
      <c r="X107" s="173"/>
    </row>
    <row r="108" spans="1:24" ht="14.25">
      <c r="A108" s="173"/>
      <c r="B108" s="173"/>
      <c r="C108" s="173"/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  <c r="N108" s="173"/>
      <c r="O108" s="173"/>
      <c r="P108" s="173"/>
      <c r="Q108" s="173"/>
      <c r="R108" s="173"/>
      <c r="S108" s="173"/>
      <c r="T108" s="173"/>
      <c r="U108" s="173"/>
      <c r="V108" s="173"/>
      <c r="W108" s="173"/>
      <c r="X108" s="173"/>
    </row>
    <row r="109" spans="1:24" ht="14.25">
      <c r="A109" s="173"/>
      <c r="B109" s="173"/>
      <c r="C109" s="173"/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</row>
    <row r="110" spans="1:24" ht="14.25">
      <c r="A110" s="173"/>
      <c r="B110" s="173"/>
      <c r="C110" s="173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</row>
    <row r="111" spans="1:24" ht="14.25">
      <c r="A111" s="173"/>
      <c r="B111" s="173"/>
      <c r="C111" s="173"/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</row>
  </sheetData>
  <mergeCells count="5">
    <mergeCell ref="A3:F3"/>
    <mergeCell ref="N4:P4"/>
    <mergeCell ref="H6:K6"/>
    <mergeCell ref="F44:F46"/>
    <mergeCell ref="K44:K46"/>
  </mergeCells>
  <pageMargins left="0.2" right="0.2" top="0.25" bottom="0.25" header="0.3" footer="0.3"/>
  <pageSetup scale="6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V111"/>
  <sheetViews>
    <sheetView view="pageBreakPreview" zoomScaleNormal="100" zoomScaleSheetLayoutView="100" workbookViewId="0">
      <selection activeCell="O52" sqref="O52"/>
    </sheetView>
  </sheetViews>
  <sheetFormatPr defaultColWidth="7.85546875" defaultRowHeight="11.25"/>
  <cols>
    <col min="1" max="1" width="3.28515625" style="179" customWidth="1"/>
    <col min="2" max="2" width="2.7109375" style="179" customWidth="1"/>
    <col min="3" max="3" width="2.42578125" style="179" customWidth="1"/>
    <col min="4" max="4" width="2.5703125" style="179" customWidth="1"/>
    <col min="5" max="5" width="3" style="179" customWidth="1"/>
    <col min="6" max="6" width="44.7109375" style="179" customWidth="1"/>
    <col min="7" max="7" width="11" style="179" customWidth="1"/>
    <col min="8" max="8" width="14.7109375" style="179" customWidth="1"/>
    <col min="9" max="9" width="13.5703125" style="179" customWidth="1"/>
    <col min="10" max="10" width="14.5703125" style="179" customWidth="1"/>
    <col min="11" max="11" width="13.5703125" style="179" customWidth="1"/>
    <col min="12" max="12" width="13.28515625" style="179" customWidth="1"/>
    <col min="13" max="13" width="17.5703125" style="179" customWidth="1"/>
    <col min="14" max="14" width="14.140625" style="179" customWidth="1"/>
    <col min="15" max="15" width="17.28515625" style="179" customWidth="1"/>
    <col min="16" max="16" width="11.28515625" style="179" customWidth="1"/>
    <col min="17" max="256" width="7.85546875" style="179"/>
    <col min="257" max="257" width="3.28515625" style="179" customWidth="1"/>
    <col min="258" max="258" width="2.7109375" style="179" customWidth="1"/>
    <col min="259" max="259" width="2.42578125" style="179" customWidth="1"/>
    <col min="260" max="260" width="2.5703125" style="179" customWidth="1"/>
    <col min="261" max="261" width="3" style="179" customWidth="1"/>
    <col min="262" max="262" width="44.7109375" style="179" customWidth="1"/>
    <col min="263" max="263" width="11" style="179" customWidth="1"/>
    <col min="264" max="264" width="14.7109375" style="179" customWidth="1"/>
    <col min="265" max="265" width="13.5703125" style="179" customWidth="1"/>
    <col min="266" max="266" width="14.5703125" style="179" customWidth="1"/>
    <col min="267" max="267" width="13.5703125" style="179" customWidth="1"/>
    <col min="268" max="268" width="13.28515625" style="179" customWidth="1"/>
    <col min="269" max="269" width="17.5703125" style="179" customWidth="1"/>
    <col min="270" max="270" width="14.140625" style="179" customWidth="1"/>
    <col min="271" max="271" width="17.28515625" style="179" customWidth="1"/>
    <col min="272" max="272" width="11.28515625" style="179" customWidth="1"/>
    <col min="273" max="512" width="7.85546875" style="179"/>
    <col min="513" max="513" width="3.28515625" style="179" customWidth="1"/>
    <col min="514" max="514" width="2.7109375" style="179" customWidth="1"/>
    <col min="515" max="515" width="2.42578125" style="179" customWidth="1"/>
    <col min="516" max="516" width="2.5703125" style="179" customWidth="1"/>
    <col min="517" max="517" width="3" style="179" customWidth="1"/>
    <col min="518" max="518" width="44.7109375" style="179" customWidth="1"/>
    <col min="519" max="519" width="11" style="179" customWidth="1"/>
    <col min="520" max="520" width="14.7109375" style="179" customWidth="1"/>
    <col min="521" max="521" width="13.5703125" style="179" customWidth="1"/>
    <col min="522" max="522" width="14.5703125" style="179" customWidth="1"/>
    <col min="523" max="523" width="13.5703125" style="179" customWidth="1"/>
    <col min="524" max="524" width="13.28515625" style="179" customWidth="1"/>
    <col min="525" max="525" width="17.5703125" style="179" customWidth="1"/>
    <col min="526" max="526" width="14.140625" style="179" customWidth="1"/>
    <col min="527" max="527" width="17.28515625" style="179" customWidth="1"/>
    <col min="528" max="528" width="11.28515625" style="179" customWidth="1"/>
    <col min="529" max="768" width="7.85546875" style="179"/>
    <col min="769" max="769" width="3.28515625" style="179" customWidth="1"/>
    <col min="770" max="770" width="2.7109375" style="179" customWidth="1"/>
    <col min="771" max="771" width="2.42578125" style="179" customWidth="1"/>
    <col min="772" max="772" width="2.5703125" style="179" customWidth="1"/>
    <col min="773" max="773" width="3" style="179" customWidth="1"/>
    <col min="774" max="774" width="44.7109375" style="179" customWidth="1"/>
    <col min="775" max="775" width="11" style="179" customWidth="1"/>
    <col min="776" max="776" width="14.7109375" style="179" customWidth="1"/>
    <col min="777" max="777" width="13.5703125" style="179" customWidth="1"/>
    <col min="778" max="778" width="14.5703125" style="179" customWidth="1"/>
    <col min="779" max="779" width="13.5703125" style="179" customWidth="1"/>
    <col min="780" max="780" width="13.28515625" style="179" customWidth="1"/>
    <col min="781" max="781" width="17.5703125" style="179" customWidth="1"/>
    <col min="782" max="782" width="14.140625" style="179" customWidth="1"/>
    <col min="783" max="783" width="17.28515625" style="179" customWidth="1"/>
    <col min="784" max="784" width="11.28515625" style="179" customWidth="1"/>
    <col min="785" max="1024" width="7.85546875" style="179"/>
    <col min="1025" max="1025" width="3.28515625" style="179" customWidth="1"/>
    <col min="1026" max="1026" width="2.7109375" style="179" customWidth="1"/>
    <col min="1027" max="1027" width="2.42578125" style="179" customWidth="1"/>
    <col min="1028" max="1028" width="2.5703125" style="179" customWidth="1"/>
    <col min="1029" max="1029" width="3" style="179" customWidth="1"/>
    <col min="1030" max="1030" width="44.7109375" style="179" customWidth="1"/>
    <col min="1031" max="1031" width="11" style="179" customWidth="1"/>
    <col min="1032" max="1032" width="14.7109375" style="179" customWidth="1"/>
    <col min="1033" max="1033" width="13.5703125" style="179" customWidth="1"/>
    <col min="1034" max="1034" width="14.5703125" style="179" customWidth="1"/>
    <col min="1035" max="1035" width="13.5703125" style="179" customWidth="1"/>
    <col min="1036" max="1036" width="13.28515625" style="179" customWidth="1"/>
    <col min="1037" max="1037" width="17.5703125" style="179" customWidth="1"/>
    <col min="1038" max="1038" width="14.140625" style="179" customWidth="1"/>
    <col min="1039" max="1039" width="17.28515625" style="179" customWidth="1"/>
    <col min="1040" max="1040" width="11.28515625" style="179" customWidth="1"/>
    <col min="1041" max="1280" width="7.85546875" style="179"/>
    <col min="1281" max="1281" width="3.28515625" style="179" customWidth="1"/>
    <col min="1282" max="1282" width="2.7109375" style="179" customWidth="1"/>
    <col min="1283" max="1283" width="2.42578125" style="179" customWidth="1"/>
    <col min="1284" max="1284" width="2.5703125" style="179" customWidth="1"/>
    <col min="1285" max="1285" width="3" style="179" customWidth="1"/>
    <col min="1286" max="1286" width="44.7109375" style="179" customWidth="1"/>
    <col min="1287" max="1287" width="11" style="179" customWidth="1"/>
    <col min="1288" max="1288" width="14.7109375" style="179" customWidth="1"/>
    <col min="1289" max="1289" width="13.5703125" style="179" customWidth="1"/>
    <col min="1290" max="1290" width="14.5703125" style="179" customWidth="1"/>
    <col min="1291" max="1291" width="13.5703125" style="179" customWidth="1"/>
    <col min="1292" max="1292" width="13.28515625" style="179" customWidth="1"/>
    <col min="1293" max="1293" width="17.5703125" style="179" customWidth="1"/>
    <col min="1294" max="1294" width="14.140625" style="179" customWidth="1"/>
    <col min="1295" max="1295" width="17.28515625" style="179" customWidth="1"/>
    <col min="1296" max="1296" width="11.28515625" style="179" customWidth="1"/>
    <col min="1297" max="1536" width="7.85546875" style="179"/>
    <col min="1537" max="1537" width="3.28515625" style="179" customWidth="1"/>
    <col min="1538" max="1538" width="2.7109375" style="179" customWidth="1"/>
    <col min="1539" max="1539" width="2.42578125" style="179" customWidth="1"/>
    <col min="1540" max="1540" width="2.5703125" style="179" customWidth="1"/>
    <col min="1541" max="1541" width="3" style="179" customWidth="1"/>
    <col min="1542" max="1542" width="44.7109375" style="179" customWidth="1"/>
    <col min="1543" max="1543" width="11" style="179" customWidth="1"/>
    <col min="1544" max="1544" width="14.7109375" style="179" customWidth="1"/>
    <col min="1545" max="1545" width="13.5703125" style="179" customWidth="1"/>
    <col min="1546" max="1546" width="14.5703125" style="179" customWidth="1"/>
    <col min="1547" max="1547" width="13.5703125" style="179" customWidth="1"/>
    <col min="1548" max="1548" width="13.28515625" style="179" customWidth="1"/>
    <col min="1549" max="1549" width="17.5703125" style="179" customWidth="1"/>
    <col min="1550" max="1550" width="14.140625" style="179" customWidth="1"/>
    <col min="1551" max="1551" width="17.28515625" style="179" customWidth="1"/>
    <col min="1552" max="1552" width="11.28515625" style="179" customWidth="1"/>
    <col min="1553" max="1792" width="7.85546875" style="179"/>
    <col min="1793" max="1793" width="3.28515625" style="179" customWidth="1"/>
    <col min="1794" max="1794" width="2.7109375" style="179" customWidth="1"/>
    <col min="1795" max="1795" width="2.42578125" style="179" customWidth="1"/>
    <col min="1796" max="1796" width="2.5703125" style="179" customWidth="1"/>
    <col min="1797" max="1797" width="3" style="179" customWidth="1"/>
    <col min="1798" max="1798" width="44.7109375" style="179" customWidth="1"/>
    <col min="1799" max="1799" width="11" style="179" customWidth="1"/>
    <col min="1800" max="1800" width="14.7109375" style="179" customWidth="1"/>
    <col min="1801" max="1801" width="13.5703125" style="179" customWidth="1"/>
    <col min="1802" max="1802" width="14.5703125" style="179" customWidth="1"/>
    <col min="1803" max="1803" width="13.5703125" style="179" customWidth="1"/>
    <col min="1804" max="1804" width="13.28515625" style="179" customWidth="1"/>
    <col min="1805" max="1805" width="17.5703125" style="179" customWidth="1"/>
    <col min="1806" max="1806" width="14.140625" style="179" customWidth="1"/>
    <col min="1807" max="1807" width="17.28515625" style="179" customWidth="1"/>
    <col min="1808" max="1808" width="11.28515625" style="179" customWidth="1"/>
    <col min="1809" max="2048" width="7.85546875" style="179"/>
    <col min="2049" max="2049" width="3.28515625" style="179" customWidth="1"/>
    <col min="2050" max="2050" width="2.7109375" style="179" customWidth="1"/>
    <col min="2051" max="2051" width="2.42578125" style="179" customWidth="1"/>
    <col min="2052" max="2052" width="2.5703125" style="179" customWidth="1"/>
    <col min="2053" max="2053" width="3" style="179" customWidth="1"/>
    <col min="2054" max="2054" width="44.7109375" style="179" customWidth="1"/>
    <col min="2055" max="2055" width="11" style="179" customWidth="1"/>
    <col min="2056" max="2056" width="14.7109375" style="179" customWidth="1"/>
    <col min="2057" max="2057" width="13.5703125" style="179" customWidth="1"/>
    <col min="2058" max="2058" width="14.5703125" style="179" customWidth="1"/>
    <col min="2059" max="2059" width="13.5703125" style="179" customWidth="1"/>
    <col min="2060" max="2060" width="13.28515625" style="179" customWidth="1"/>
    <col min="2061" max="2061" width="17.5703125" style="179" customWidth="1"/>
    <col min="2062" max="2062" width="14.140625" style="179" customWidth="1"/>
    <col min="2063" max="2063" width="17.28515625" style="179" customWidth="1"/>
    <col min="2064" max="2064" width="11.28515625" style="179" customWidth="1"/>
    <col min="2065" max="2304" width="7.85546875" style="179"/>
    <col min="2305" max="2305" width="3.28515625" style="179" customWidth="1"/>
    <col min="2306" max="2306" width="2.7109375" style="179" customWidth="1"/>
    <col min="2307" max="2307" width="2.42578125" style="179" customWidth="1"/>
    <col min="2308" max="2308" width="2.5703125" style="179" customWidth="1"/>
    <col min="2309" max="2309" width="3" style="179" customWidth="1"/>
    <col min="2310" max="2310" width="44.7109375" style="179" customWidth="1"/>
    <col min="2311" max="2311" width="11" style="179" customWidth="1"/>
    <col min="2312" max="2312" width="14.7109375" style="179" customWidth="1"/>
    <col min="2313" max="2313" width="13.5703125" style="179" customWidth="1"/>
    <col min="2314" max="2314" width="14.5703125" style="179" customWidth="1"/>
    <col min="2315" max="2315" width="13.5703125" style="179" customWidth="1"/>
    <col min="2316" max="2316" width="13.28515625" style="179" customWidth="1"/>
    <col min="2317" max="2317" width="17.5703125" style="179" customWidth="1"/>
    <col min="2318" max="2318" width="14.140625" style="179" customWidth="1"/>
    <col min="2319" max="2319" width="17.28515625" style="179" customWidth="1"/>
    <col min="2320" max="2320" width="11.28515625" style="179" customWidth="1"/>
    <col min="2321" max="2560" width="7.85546875" style="179"/>
    <col min="2561" max="2561" width="3.28515625" style="179" customWidth="1"/>
    <col min="2562" max="2562" width="2.7109375" style="179" customWidth="1"/>
    <col min="2563" max="2563" width="2.42578125" style="179" customWidth="1"/>
    <col min="2564" max="2564" width="2.5703125" style="179" customWidth="1"/>
    <col min="2565" max="2565" width="3" style="179" customWidth="1"/>
    <col min="2566" max="2566" width="44.7109375" style="179" customWidth="1"/>
    <col min="2567" max="2567" width="11" style="179" customWidth="1"/>
    <col min="2568" max="2568" width="14.7109375" style="179" customWidth="1"/>
    <col min="2569" max="2569" width="13.5703125" style="179" customWidth="1"/>
    <col min="2570" max="2570" width="14.5703125" style="179" customWidth="1"/>
    <col min="2571" max="2571" width="13.5703125" style="179" customWidth="1"/>
    <col min="2572" max="2572" width="13.28515625" style="179" customWidth="1"/>
    <col min="2573" max="2573" width="17.5703125" style="179" customWidth="1"/>
    <col min="2574" max="2574" width="14.140625" style="179" customWidth="1"/>
    <col min="2575" max="2575" width="17.28515625" style="179" customWidth="1"/>
    <col min="2576" max="2576" width="11.28515625" style="179" customWidth="1"/>
    <col min="2577" max="2816" width="7.85546875" style="179"/>
    <col min="2817" max="2817" width="3.28515625" style="179" customWidth="1"/>
    <col min="2818" max="2818" width="2.7109375" style="179" customWidth="1"/>
    <col min="2819" max="2819" width="2.42578125" style="179" customWidth="1"/>
    <col min="2820" max="2820" width="2.5703125" style="179" customWidth="1"/>
    <col min="2821" max="2821" width="3" style="179" customWidth="1"/>
    <col min="2822" max="2822" width="44.7109375" style="179" customWidth="1"/>
    <col min="2823" max="2823" width="11" style="179" customWidth="1"/>
    <col min="2824" max="2824" width="14.7109375" style="179" customWidth="1"/>
    <col min="2825" max="2825" width="13.5703125" style="179" customWidth="1"/>
    <col min="2826" max="2826" width="14.5703125" style="179" customWidth="1"/>
    <col min="2827" max="2827" width="13.5703125" style="179" customWidth="1"/>
    <col min="2828" max="2828" width="13.28515625" style="179" customWidth="1"/>
    <col min="2829" max="2829" width="17.5703125" style="179" customWidth="1"/>
    <col min="2830" max="2830" width="14.140625" style="179" customWidth="1"/>
    <col min="2831" max="2831" width="17.28515625" style="179" customWidth="1"/>
    <col min="2832" max="2832" width="11.28515625" style="179" customWidth="1"/>
    <col min="2833" max="3072" width="7.85546875" style="179"/>
    <col min="3073" max="3073" width="3.28515625" style="179" customWidth="1"/>
    <col min="3074" max="3074" width="2.7109375" style="179" customWidth="1"/>
    <col min="3075" max="3075" width="2.42578125" style="179" customWidth="1"/>
    <col min="3076" max="3076" width="2.5703125" style="179" customWidth="1"/>
    <col min="3077" max="3077" width="3" style="179" customWidth="1"/>
    <col min="3078" max="3078" width="44.7109375" style="179" customWidth="1"/>
    <col min="3079" max="3079" width="11" style="179" customWidth="1"/>
    <col min="3080" max="3080" width="14.7109375" style="179" customWidth="1"/>
    <col min="3081" max="3081" width="13.5703125" style="179" customWidth="1"/>
    <col min="3082" max="3082" width="14.5703125" style="179" customWidth="1"/>
    <col min="3083" max="3083" width="13.5703125" style="179" customWidth="1"/>
    <col min="3084" max="3084" width="13.28515625" style="179" customWidth="1"/>
    <col min="3085" max="3085" width="17.5703125" style="179" customWidth="1"/>
    <col min="3086" max="3086" width="14.140625" style="179" customWidth="1"/>
    <col min="3087" max="3087" width="17.28515625" style="179" customWidth="1"/>
    <col min="3088" max="3088" width="11.28515625" style="179" customWidth="1"/>
    <col min="3089" max="3328" width="7.85546875" style="179"/>
    <col min="3329" max="3329" width="3.28515625" style="179" customWidth="1"/>
    <col min="3330" max="3330" width="2.7109375" style="179" customWidth="1"/>
    <col min="3331" max="3331" width="2.42578125" style="179" customWidth="1"/>
    <col min="3332" max="3332" width="2.5703125" style="179" customWidth="1"/>
    <col min="3333" max="3333" width="3" style="179" customWidth="1"/>
    <col min="3334" max="3334" width="44.7109375" style="179" customWidth="1"/>
    <col min="3335" max="3335" width="11" style="179" customWidth="1"/>
    <col min="3336" max="3336" width="14.7109375" style="179" customWidth="1"/>
    <col min="3337" max="3337" width="13.5703125" style="179" customWidth="1"/>
    <col min="3338" max="3338" width="14.5703125" style="179" customWidth="1"/>
    <col min="3339" max="3339" width="13.5703125" style="179" customWidth="1"/>
    <col min="3340" max="3340" width="13.28515625" style="179" customWidth="1"/>
    <col min="3341" max="3341" width="17.5703125" style="179" customWidth="1"/>
    <col min="3342" max="3342" width="14.140625" style="179" customWidth="1"/>
    <col min="3343" max="3343" width="17.28515625" style="179" customWidth="1"/>
    <col min="3344" max="3344" width="11.28515625" style="179" customWidth="1"/>
    <col min="3345" max="3584" width="7.85546875" style="179"/>
    <col min="3585" max="3585" width="3.28515625" style="179" customWidth="1"/>
    <col min="3586" max="3586" width="2.7109375" style="179" customWidth="1"/>
    <col min="3587" max="3587" width="2.42578125" style="179" customWidth="1"/>
    <col min="3588" max="3588" width="2.5703125" style="179" customWidth="1"/>
    <col min="3589" max="3589" width="3" style="179" customWidth="1"/>
    <col min="3590" max="3590" width="44.7109375" style="179" customWidth="1"/>
    <col min="3591" max="3591" width="11" style="179" customWidth="1"/>
    <col min="3592" max="3592" width="14.7109375" style="179" customWidth="1"/>
    <col min="3593" max="3593" width="13.5703125" style="179" customWidth="1"/>
    <col min="3594" max="3594" width="14.5703125" style="179" customWidth="1"/>
    <col min="3595" max="3595" width="13.5703125" style="179" customWidth="1"/>
    <col min="3596" max="3596" width="13.28515625" style="179" customWidth="1"/>
    <col min="3597" max="3597" width="17.5703125" style="179" customWidth="1"/>
    <col min="3598" max="3598" width="14.140625" style="179" customWidth="1"/>
    <col min="3599" max="3599" width="17.28515625" style="179" customWidth="1"/>
    <col min="3600" max="3600" width="11.28515625" style="179" customWidth="1"/>
    <col min="3601" max="3840" width="7.85546875" style="179"/>
    <col min="3841" max="3841" width="3.28515625" style="179" customWidth="1"/>
    <col min="3842" max="3842" width="2.7109375" style="179" customWidth="1"/>
    <col min="3843" max="3843" width="2.42578125" style="179" customWidth="1"/>
    <col min="3844" max="3844" width="2.5703125" style="179" customWidth="1"/>
    <col min="3845" max="3845" width="3" style="179" customWidth="1"/>
    <col min="3846" max="3846" width="44.7109375" style="179" customWidth="1"/>
    <col min="3847" max="3847" width="11" style="179" customWidth="1"/>
    <col min="3848" max="3848" width="14.7109375" style="179" customWidth="1"/>
    <col min="3849" max="3849" width="13.5703125" style="179" customWidth="1"/>
    <col min="3850" max="3850" width="14.5703125" style="179" customWidth="1"/>
    <col min="3851" max="3851" width="13.5703125" style="179" customWidth="1"/>
    <col min="3852" max="3852" width="13.28515625" style="179" customWidth="1"/>
    <col min="3853" max="3853" width="17.5703125" style="179" customWidth="1"/>
    <col min="3854" max="3854" width="14.140625" style="179" customWidth="1"/>
    <col min="3855" max="3855" width="17.28515625" style="179" customWidth="1"/>
    <col min="3856" max="3856" width="11.28515625" style="179" customWidth="1"/>
    <col min="3857" max="4096" width="7.85546875" style="179"/>
    <col min="4097" max="4097" width="3.28515625" style="179" customWidth="1"/>
    <col min="4098" max="4098" width="2.7109375" style="179" customWidth="1"/>
    <col min="4099" max="4099" width="2.42578125" style="179" customWidth="1"/>
    <col min="4100" max="4100" width="2.5703125" style="179" customWidth="1"/>
    <col min="4101" max="4101" width="3" style="179" customWidth="1"/>
    <col min="4102" max="4102" width="44.7109375" style="179" customWidth="1"/>
    <col min="4103" max="4103" width="11" style="179" customWidth="1"/>
    <col min="4104" max="4104" width="14.7109375" style="179" customWidth="1"/>
    <col min="4105" max="4105" width="13.5703125" style="179" customWidth="1"/>
    <col min="4106" max="4106" width="14.5703125" style="179" customWidth="1"/>
    <col min="4107" max="4107" width="13.5703125" style="179" customWidth="1"/>
    <col min="4108" max="4108" width="13.28515625" style="179" customWidth="1"/>
    <col min="4109" max="4109" width="17.5703125" style="179" customWidth="1"/>
    <col min="4110" max="4110" width="14.140625" style="179" customWidth="1"/>
    <col min="4111" max="4111" width="17.28515625" style="179" customWidth="1"/>
    <col min="4112" max="4112" width="11.28515625" style="179" customWidth="1"/>
    <col min="4113" max="4352" width="7.85546875" style="179"/>
    <col min="4353" max="4353" width="3.28515625" style="179" customWidth="1"/>
    <col min="4354" max="4354" width="2.7109375" style="179" customWidth="1"/>
    <col min="4355" max="4355" width="2.42578125" style="179" customWidth="1"/>
    <col min="4356" max="4356" width="2.5703125" style="179" customWidth="1"/>
    <col min="4357" max="4357" width="3" style="179" customWidth="1"/>
    <col min="4358" max="4358" width="44.7109375" style="179" customWidth="1"/>
    <col min="4359" max="4359" width="11" style="179" customWidth="1"/>
    <col min="4360" max="4360" width="14.7109375" style="179" customWidth="1"/>
    <col min="4361" max="4361" width="13.5703125" style="179" customWidth="1"/>
    <col min="4362" max="4362" width="14.5703125" style="179" customWidth="1"/>
    <col min="4363" max="4363" width="13.5703125" style="179" customWidth="1"/>
    <col min="4364" max="4364" width="13.28515625" style="179" customWidth="1"/>
    <col min="4365" max="4365" width="17.5703125" style="179" customWidth="1"/>
    <col min="4366" max="4366" width="14.140625" style="179" customWidth="1"/>
    <col min="4367" max="4367" width="17.28515625" style="179" customWidth="1"/>
    <col min="4368" max="4368" width="11.28515625" style="179" customWidth="1"/>
    <col min="4369" max="4608" width="7.85546875" style="179"/>
    <col min="4609" max="4609" width="3.28515625" style="179" customWidth="1"/>
    <col min="4610" max="4610" width="2.7109375" style="179" customWidth="1"/>
    <col min="4611" max="4611" width="2.42578125" style="179" customWidth="1"/>
    <col min="4612" max="4612" width="2.5703125" style="179" customWidth="1"/>
    <col min="4613" max="4613" width="3" style="179" customWidth="1"/>
    <col min="4614" max="4614" width="44.7109375" style="179" customWidth="1"/>
    <col min="4615" max="4615" width="11" style="179" customWidth="1"/>
    <col min="4616" max="4616" width="14.7109375" style="179" customWidth="1"/>
    <col min="4617" max="4617" width="13.5703125" style="179" customWidth="1"/>
    <col min="4618" max="4618" width="14.5703125" style="179" customWidth="1"/>
    <col min="4619" max="4619" width="13.5703125" style="179" customWidth="1"/>
    <col min="4620" max="4620" width="13.28515625" style="179" customWidth="1"/>
    <col min="4621" max="4621" width="17.5703125" style="179" customWidth="1"/>
    <col min="4622" max="4622" width="14.140625" style="179" customWidth="1"/>
    <col min="4623" max="4623" width="17.28515625" style="179" customWidth="1"/>
    <col min="4624" max="4624" width="11.28515625" style="179" customWidth="1"/>
    <col min="4625" max="4864" width="7.85546875" style="179"/>
    <col min="4865" max="4865" width="3.28515625" style="179" customWidth="1"/>
    <col min="4866" max="4866" width="2.7109375" style="179" customWidth="1"/>
    <col min="4867" max="4867" width="2.42578125" style="179" customWidth="1"/>
    <col min="4868" max="4868" width="2.5703125" style="179" customWidth="1"/>
    <col min="4869" max="4869" width="3" style="179" customWidth="1"/>
    <col min="4870" max="4870" width="44.7109375" style="179" customWidth="1"/>
    <col min="4871" max="4871" width="11" style="179" customWidth="1"/>
    <col min="4872" max="4872" width="14.7109375" style="179" customWidth="1"/>
    <col min="4873" max="4873" width="13.5703125" style="179" customWidth="1"/>
    <col min="4874" max="4874" width="14.5703125" style="179" customWidth="1"/>
    <col min="4875" max="4875" width="13.5703125" style="179" customWidth="1"/>
    <col min="4876" max="4876" width="13.28515625" style="179" customWidth="1"/>
    <col min="4877" max="4877" width="17.5703125" style="179" customWidth="1"/>
    <col min="4878" max="4878" width="14.140625" style="179" customWidth="1"/>
    <col min="4879" max="4879" width="17.28515625" style="179" customWidth="1"/>
    <col min="4880" max="4880" width="11.28515625" style="179" customWidth="1"/>
    <col min="4881" max="5120" width="7.85546875" style="179"/>
    <col min="5121" max="5121" width="3.28515625" style="179" customWidth="1"/>
    <col min="5122" max="5122" width="2.7109375" style="179" customWidth="1"/>
    <col min="5123" max="5123" width="2.42578125" style="179" customWidth="1"/>
    <col min="5124" max="5124" width="2.5703125" style="179" customWidth="1"/>
    <col min="5125" max="5125" width="3" style="179" customWidth="1"/>
    <col min="5126" max="5126" width="44.7109375" style="179" customWidth="1"/>
    <col min="5127" max="5127" width="11" style="179" customWidth="1"/>
    <col min="5128" max="5128" width="14.7109375" style="179" customWidth="1"/>
    <col min="5129" max="5129" width="13.5703125" style="179" customWidth="1"/>
    <col min="5130" max="5130" width="14.5703125" style="179" customWidth="1"/>
    <col min="5131" max="5131" width="13.5703125" style="179" customWidth="1"/>
    <col min="5132" max="5132" width="13.28515625" style="179" customWidth="1"/>
    <col min="5133" max="5133" width="17.5703125" style="179" customWidth="1"/>
    <col min="5134" max="5134" width="14.140625" style="179" customWidth="1"/>
    <col min="5135" max="5135" width="17.28515625" style="179" customWidth="1"/>
    <col min="5136" max="5136" width="11.28515625" style="179" customWidth="1"/>
    <col min="5137" max="5376" width="7.85546875" style="179"/>
    <col min="5377" max="5377" width="3.28515625" style="179" customWidth="1"/>
    <col min="5378" max="5378" width="2.7109375" style="179" customWidth="1"/>
    <col min="5379" max="5379" width="2.42578125" style="179" customWidth="1"/>
    <col min="5380" max="5380" width="2.5703125" style="179" customWidth="1"/>
    <col min="5381" max="5381" width="3" style="179" customWidth="1"/>
    <col min="5382" max="5382" width="44.7109375" style="179" customWidth="1"/>
    <col min="5383" max="5383" width="11" style="179" customWidth="1"/>
    <col min="5384" max="5384" width="14.7109375" style="179" customWidth="1"/>
    <col min="5385" max="5385" width="13.5703125" style="179" customWidth="1"/>
    <col min="5386" max="5386" width="14.5703125" style="179" customWidth="1"/>
    <col min="5387" max="5387" width="13.5703125" style="179" customWidth="1"/>
    <col min="5388" max="5388" width="13.28515625" style="179" customWidth="1"/>
    <col min="5389" max="5389" width="17.5703125" style="179" customWidth="1"/>
    <col min="5390" max="5390" width="14.140625" style="179" customWidth="1"/>
    <col min="5391" max="5391" width="17.28515625" style="179" customWidth="1"/>
    <col min="5392" max="5392" width="11.28515625" style="179" customWidth="1"/>
    <col min="5393" max="5632" width="7.85546875" style="179"/>
    <col min="5633" max="5633" width="3.28515625" style="179" customWidth="1"/>
    <col min="5634" max="5634" width="2.7109375" style="179" customWidth="1"/>
    <col min="5635" max="5635" width="2.42578125" style="179" customWidth="1"/>
    <col min="5636" max="5636" width="2.5703125" style="179" customWidth="1"/>
    <col min="5637" max="5637" width="3" style="179" customWidth="1"/>
    <col min="5638" max="5638" width="44.7109375" style="179" customWidth="1"/>
    <col min="5639" max="5639" width="11" style="179" customWidth="1"/>
    <col min="5640" max="5640" width="14.7109375" style="179" customWidth="1"/>
    <col min="5641" max="5641" width="13.5703125" style="179" customWidth="1"/>
    <col min="5642" max="5642" width="14.5703125" style="179" customWidth="1"/>
    <col min="5643" max="5643" width="13.5703125" style="179" customWidth="1"/>
    <col min="5644" max="5644" width="13.28515625" style="179" customWidth="1"/>
    <col min="5645" max="5645" width="17.5703125" style="179" customWidth="1"/>
    <col min="5646" max="5646" width="14.140625" style="179" customWidth="1"/>
    <col min="5647" max="5647" width="17.28515625" style="179" customWidth="1"/>
    <col min="5648" max="5648" width="11.28515625" style="179" customWidth="1"/>
    <col min="5649" max="5888" width="7.85546875" style="179"/>
    <col min="5889" max="5889" width="3.28515625" style="179" customWidth="1"/>
    <col min="5890" max="5890" width="2.7109375" style="179" customWidth="1"/>
    <col min="5891" max="5891" width="2.42578125" style="179" customWidth="1"/>
    <col min="5892" max="5892" width="2.5703125" style="179" customWidth="1"/>
    <col min="5893" max="5893" width="3" style="179" customWidth="1"/>
    <col min="5894" max="5894" width="44.7109375" style="179" customWidth="1"/>
    <col min="5895" max="5895" width="11" style="179" customWidth="1"/>
    <col min="5896" max="5896" width="14.7109375" style="179" customWidth="1"/>
    <col min="5897" max="5897" width="13.5703125" style="179" customWidth="1"/>
    <col min="5898" max="5898" width="14.5703125" style="179" customWidth="1"/>
    <col min="5899" max="5899" width="13.5703125" style="179" customWidth="1"/>
    <col min="5900" max="5900" width="13.28515625" style="179" customWidth="1"/>
    <col min="5901" max="5901" width="17.5703125" style="179" customWidth="1"/>
    <col min="5902" max="5902" width="14.140625" style="179" customWidth="1"/>
    <col min="5903" max="5903" width="17.28515625" style="179" customWidth="1"/>
    <col min="5904" max="5904" width="11.28515625" style="179" customWidth="1"/>
    <col min="5905" max="6144" width="7.85546875" style="179"/>
    <col min="6145" max="6145" width="3.28515625" style="179" customWidth="1"/>
    <col min="6146" max="6146" width="2.7109375" style="179" customWidth="1"/>
    <col min="6147" max="6147" width="2.42578125" style="179" customWidth="1"/>
    <col min="6148" max="6148" width="2.5703125" style="179" customWidth="1"/>
    <col min="6149" max="6149" width="3" style="179" customWidth="1"/>
    <col min="6150" max="6150" width="44.7109375" style="179" customWidth="1"/>
    <col min="6151" max="6151" width="11" style="179" customWidth="1"/>
    <col min="6152" max="6152" width="14.7109375" style="179" customWidth="1"/>
    <col min="6153" max="6153" width="13.5703125" style="179" customWidth="1"/>
    <col min="6154" max="6154" width="14.5703125" style="179" customWidth="1"/>
    <col min="6155" max="6155" width="13.5703125" style="179" customWidth="1"/>
    <col min="6156" max="6156" width="13.28515625" style="179" customWidth="1"/>
    <col min="6157" max="6157" width="17.5703125" style="179" customWidth="1"/>
    <col min="6158" max="6158" width="14.140625" style="179" customWidth="1"/>
    <col min="6159" max="6159" width="17.28515625" style="179" customWidth="1"/>
    <col min="6160" max="6160" width="11.28515625" style="179" customWidth="1"/>
    <col min="6161" max="6400" width="7.85546875" style="179"/>
    <col min="6401" max="6401" width="3.28515625" style="179" customWidth="1"/>
    <col min="6402" max="6402" width="2.7109375" style="179" customWidth="1"/>
    <col min="6403" max="6403" width="2.42578125" style="179" customWidth="1"/>
    <col min="6404" max="6404" width="2.5703125" style="179" customWidth="1"/>
    <col min="6405" max="6405" width="3" style="179" customWidth="1"/>
    <col min="6406" max="6406" width="44.7109375" style="179" customWidth="1"/>
    <col min="6407" max="6407" width="11" style="179" customWidth="1"/>
    <col min="6408" max="6408" width="14.7109375" style="179" customWidth="1"/>
    <col min="6409" max="6409" width="13.5703125" style="179" customWidth="1"/>
    <col min="6410" max="6410" width="14.5703125" style="179" customWidth="1"/>
    <col min="6411" max="6411" width="13.5703125" style="179" customWidth="1"/>
    <col min="6412" max="6412" width="13.28515625" style="179" customWidth="1"/>
    <col min="6413" max="6413" width="17.5703125" style="179" customWidth="1"/>
    <col min="6414" max="6414" width="14.140625" style="179" customWidth="1"/>
    <col min="6415" max="6415" width="17.28515625" style="179" customWidth="1"/>
    <col min="6416" max="6416" width="11.28515625" style="179" customWidth="1"/>
    <col min="6417" max="6656" width="7.85546875" style="179"/>
    <col min="6657" max="6657" width="3.28515625" style="179" customWidth="1"/>
    <col min="6658" max="6658" width="2.7109375" style="179" customWidth="1"/>
    <col min="6659" max="6659" width="2.42578125" style="179" customWidth="1"/>
    <col min="6660" max="6660" width="2.5703125" style="179" customWidth="1"/>
    <col min="6661" max="6661" width="3" style="179" customWidth="1"/>
    <col min="6662" max="6662" width="44.7109375" style="179" customWidth="1"/>
    <col min="6663" max="6663" width="11" style="179" customWidth="1"/>
    <col min="6664" max="6664" width="14.7109375" style="179" customWidth="1"/>
    <col min="6665" max="6665" width="13.5703125" style="179" customWidth="1"/>
    <col min="6666" max="6666" width="14.5703125" style="179" customWidth="1"/>
    <col min="6667" max="6667" width="13.5703125" style="179" customWidth="1"/>
    <col min="6668" max="6668" width="13.28515625" style="179" customWidth="1"/>
    <col min="6669" max="6669" width="17.5703125" style="179" customWidth="1"/>
    <col min="6670" max="6670" width="14.140625" style="179" customWidth="1"/>
    <col min="6671" max="6671" width="17.28515625" style="179" customWidth="1"/>
    <col min="6672" max="6672" width="11.28515625" style="179" customWidth="1"/>
    <col min="6673" max="6912" width="7.85546875" style="179"/>
    <col min="6913" max="6913" width="3.28515625" style="179" customWidth="1"/>
    <col min="6914" max="6914" width="2.7109375" style="179" customWidth="1"/>
    <col min="6915" max="6915" width="2.42578125" style="179" customWidth="1"/>
    <col min="6916" max="6916" width="2.5703125" style="179" customWidth="1"/>
    <col min="6917" max="6917" width="3" style="179" customWidth="1"/>
    <col min="6918" max="6918" width="44.7109375" style="179" customWidth="1"/>
    <col min="6919" max="6919" width="11" style="179" customWidth="1"/>
    <col min="6920" max="6920" width="14.7109375" style="179" customWidth="1"/>
    <col min="6921" max="6921" width="13.5703125" style="179" customWidth="1"/>
    <col min="6922" max="6922" width="14.5703125" style="179" customWidth="1"/>
    <col min="6923" max="6923" width="13.5703125" style="179" customWidth="1"/>
    <col min="6924" max="6924" width="13.28515625" style="179" customWidth="1"/>
    <col min="6925" max="6925" width="17.5703125" style="179" customWidth="1"/>
    <col min="6926" max="6926" width="14.140625" style="179" customWidth="1"/>
    <col min="6927" max="6927" width="17.28515625" style="179" customWidth="1"/>
    <col min="6928" max="6928" width="11.28515625" style="179" customWidth="1"/>
    <col min="6929" max="7168" width="7.85546875" style="179"/>
    <col min="7169" max="7169" width="3.28515625" style="179" customWidth="1"/>
    <col min="7170" max="7170" width="2.7109375" style="179" customWidth="1"/>
    <col min="7171" max="7171" width="2.42578125" style="179" customWidth="1"/>
    <col min="7172" max="7172" width="2.5703125" style="179" customWidth="1"/>
    <col min="7173" max="7173" width="3" style="179" customWidth="1"/>
    <col min="7174" max="7174" width="44.7109375" style="179" customWidth="1"/>
    <col min="7175" max="7175" width="11" style="179" customWidth="1"/>
    <col min="7176" max="7176" width="14.7109375" style="179" customWidth="1"/>
    <col min="7177" max="7177" width="13.5703125" style="179" customWidth="1"/>
    <col min="7178" max="7178" width="14.5703125" style="179" customWidth="1"/>
    <col min="7179" max="7179" width="13.5703125" style="179" customWidth="1"/>
    <col min="7180" max="7180" width="13.28515625" style="179" customWidth="1"/>
    <col min="7181" max="7181" width="17.5703125" style="179" customWidth="1"/>
    <col min="7182" max="7182" width="14.140625" style="179" customWidth="1"/>
    <col min="7183" max="7183" width="17.28515625" style="179" customWidth="1"/>
    <col min="7184" max="7184" width="11.28515625" style="179" customWidth="1"/>
    <col min="7185" max="7424" width="7.85546875" style="179"/>
    <col min="7425" max="7425" width="3.28515625" style="179" customWidth="1"/>
    <col min="7426" max="7426" width="2.7109375" style="179" customWidth="1"/>
    <col min="7427" max="7427" width="2.42578125" style="179" customWidth="1"/>
    <col min="7428" max="7428" width="2.5703125" style="179" customWidth="1"/>
    <col min="7429" max="7429" width="3" style="179" customWidth="1"/>
    <col min="7430" max="7430" width="44.7109375" style="179" customWidth="1"/>
    <col min="7431" max="7431" width="11" style="179" customWidth="1"/>
    <col min="7432" max="7432" width="14.7109375" style="179" customWidth="1"/>
    <col min="7433" max="7433" width="13.5703125" style="179" customWidth="1"/>
    <col min="7434" max="7434" width="14.5703125" style="179" customWidth="1"/>
    <col min="7435" max="7435" width="13.5703125" style="179" customWidth="1"/>
    <col min="7436" max="7436" width="13.28515625" style="179" customWidth="1"/>
    <col min="7437" max="7437" width="17.5703125" style="179" customWidth="1"/>
    <col min="7438" max="7438" width="14.140625" style="179" customWidth="1"/>
    <col min="7439" max="7439" width="17.28515625" style="179" customWidth="1"/>
    <col min="7440" max="7440" width="11.28515625" style="179" customWidth="1"/>
    <col min="7441" max="7680" width="7.85546875" style="179"/>
    <col min="7681" max="7681" width="3.28515625" style="179" customWidth="1"/>
    <col min="7682" max="7682" width="2.7109375" style="179" customWidth="1"/>
    <col min="7683" max="7683" width="2.42578125" style="179" customWidth="1"/>
    <col min="7684" max="7684" width="2.5703125" style="179" customWidth="1"/>
    <col min="7685" max="7685" width="3" style="179" customWidth="1"/>
    <col min="7686" max="7686" width="44.7109375" style="179" customWidth="1"/>
    <col min="7687" max="7687" width="11" style="179" customWidth="1"/>
    <col min="7688" max="7688" width="14.7109375" style="179" customWidth="1"/>
    <col min="7689" max="7689" width="13.5703125" style="179" customWidth="1"/>
    <col min="7690" max="7690" width="14.5703125" style="179" customWidth="1"/>
    <col min="7691" max="7691" width="13.5703125" style="179" customWidth="1"/>
    <col min="7692" max="7692" width="13.28515625" style="179" customWidth="1"/>
    <col min="7693" max="7693" width="17.5703125" style="179" customWidth="1"/>
    <col min="7694" max="7694" width="14.140625" style="179" customWidth="1"/>
    <col min="7695" max="7695" width="17.28515625" style="179" customWidth="1"/>
    <col min="7696" max="7696" width="11.28515625" style="179" customWidth="1"/>
    <col min="7697" max="7936" width="7.85546875" style="179"/>
    <col min="7937" max="7937" width="3.28515625" style="179" customWidth="1"/>
    <col min="7938" max="7938" width="2.7109375" style="179" customWidth="1"/>
    <col min="7939" max="7939" width="2.42578125" style="179" customWidth="1"/>
    <col min="7940" max="7940" width="2.5703125" style="179" customWidth="1"/>
    <col min="7941" max="7941" width="3" style="179" customWidth="1"/>
    <col min="7942" max="7942" width="44.7109375" style="179" customWidth="1"/>
    <col min="7943" max="7943" width="11" style="179" customWidth="1"/>
    <col min="7944" max="7944" width="14.7109375" style="179" customWidth="1"/>
    <col min="7945" max="7945" width="13.5703125" style="179" customWidth="1"/>
    <col min="7946" max="7946" width="14.5703125" style="179" customWidth="1"/>
    <col min="7947" max="7947" width="13.5703125" style="179" customWidth="1"/>
    <col min="7948" max="7948" width="13.28515625" style="179" customWidth="1"/>
    <col min="7949" max="7949" width="17.5703125" style="179" customWidth="1"/>
    <col min="7950" max="7950" width="14.140625" style="179" customWidth="1"/>
    <col min="7951" max="7951" width="17.28515625" style="179" customWidth="1"/>
    <col min="7952" max="7952" width="11.28515625" style="179" customWidth="1"/>
    <col min="7953" max="8192" width="7.85546875" style="179"/>
    <col min="8193" max="8193" width="3.28515625" style="179" customWidth="1"/>
    <col min="8194" max="8194" width="2.7109375" style="179" customWidth="1"/>
    <col min="8195" max="8195" width="2.42578125" style="179" customWidth="1"/>
    <col min="8196" max="8196" width="2.5703125" style="179" customWidth="1"/>
    <col min="8197" max="8197" width="3" style="179" customWidth="1"/>
    <col min="8198" max="8198" width="44.7109375" style="179" customWidth="1"/>
    <col min="8199" max="8199" width="11" style="179" customWidth="1"/>
    <col min="8200" max="8200" width="14.7109375" style="179" customWidth="1"/>
    <col min="8201" max="8201" width="13.5703125" style="179" customWidth="1"/>
    <col min="8202" max="8202" width="14.5703125" style="179" customWidth="1"/>
    <col min="8203" max="8203" width="13.5703125" style="179" customWidth="1"/>
    <col min="8204" max="8204" width="13.28515625" style="179" customWidth="1"/>
    <col min="8205" max="8205" width="17.5703125" style="179" customWidth="1"/>
    <col min="8206" max="8206" width="14.140625" style="179" customWidth="1"/>
    <col min="8207" max="8207" width="17.28515625" style="179" customWidth="1"/>
    <col min="8208" max="8208" width="11.28515625" style="179" customWidth="1"/>
    <col min="8209" max="8448" width="7.85546875" style="179"/>
    <col min="8449" max="8449" width="3.28515625" style="179" customWidth="1"/>
    <col min="8450" max="8450" width="2.7109375" style="179" customWidth="1"/>
    <col min="8451" max="8451" width="2.42578125" style="179" customWidth="1"/>
    <col min="8452" max="8452" width="2.5703125" style="179" customWidth="1"/>
    <col min="8453" max="8453" width="3" style="179" customWidth="1"/>
    <col min="8454" max="8454" width="44.7109375" style="179" customWidth="1"/>
    <col min="8455" max="8455" width="11" style="179" customWidth="1"/>
    <col min="8456" max="8456" width="14.7109375" style="179" customWidth="1"/>
    <col min="8457" max="8457" width="13.5703125" style="179" customWidth="1"/>
    <col min="8458" max="8458" width="14.5703125" style="179" customWidth="1"/>
    <col min="8459" max="8459" width="13.5703125" style="179" customWidth="1"/>
    <col min="8460" max="8460" width="13.28515625" style="179" customWidth="1"/>
    <col min="8461" max="8461" width="17.5703125" style="179" customWidth="1"/>
    <col min="8462" max="8462" width="14.140625" style="179" customWidth="1"/>
    <col min="8463" max="8463" width="17.28515625" style="179" customWidth="1"/>
    <col min="8464" max="8464" width="11.28515625" style="179" customWidth="1"/>
    <col min="8465" max="8704" width="7.85546875" style="179"/>
    <col min="8705" max="8705" width="3.28515625" style="179" customWidth="1"/>
    <col min="8706" max="8706" width="2.7109375" style="179" customWidth="1"/>
    <col min="8707" max="8707" width="2.42578125" style="179" customWidth="1"/>
    <col min="8708" max="8708" width="2.5703125" style="179" customWidth="1"/>
    <col min="8709" max="8709" width="3" style="179" customWidth="1"/>
    <col min="8710" max="8710" width="44.7109375" style="179" customWidth="1"/>
    <col min="8711" max="8711" width="11" style="179" customWidth="1"/>
    <col min="8712" max="8712" width="14.7109375" style="179" customWidth="1"/>
    <col min="8713" max="8713" width="13.5703125" style="179" customWidth="1"/>
    <col min="8714" max="8714" width="14.5703125" style="179" customWidth="1"/>
    <col min="8715" max="8715" width="13.5703125" style="179" customWidth="1"/>
    <col min="8716" max="8716" width="13.28515625" style="179" customWidth="1"/>
    <col min="8717" max="8717" width="17.5703125" style="179" customWidth="1"/>
    <col min="8718" max="8718" width="14.140625" style="179" customWidth="1"/>
    <col min="8719" max="8719" width="17.28515625" style="179" customWidth="1"/>
    <col min="8720" max="8720" width="11.28515625" style="179" customWidth="1"/>
    <col min="8721" max="8960" width="7.85546875" style="179"/>
    <col min="8961" max="8961" width="3.28515625" style="179" customWidth="1"/>
    <col min="8962" max="8962" width="2.7109375" style="179" customWidth="1"/>
    <col min="8963" max="8963" width="2.42578125" style="179" customWidth="1"/>
    <col min="8964" max="8964" width="2.5703125" style="179" customWidth="1"/>
    <col min="8965" max="8965" width="3" style="179" customWidth="1"/>
    <col min="8966" max="8966" width="44.7109375" style="179" customWidth="1"/>
    <col min="8967" max="8967" width="11" style="179" customWidth="1"/>
    <col min="8968" max="8968" width="14.7109375" style="179" customWidth="1"/>
    <col min="8969" max="8969" width="13.5703125" style="179" customWidth="1"/>
    <col min="8970" max="8970" width="14.5703125" style="179" customWidth="1"/>
    <col min="8971" max="8971" width="13.5703125" style="179" customWidth="1"/>
    <col min="8972" max="8972" width="13.28515625" style="179" customWidth="1"/>
    <col min="8973" max="8973" width="17.5703125" style="179" customWidth="1"/>
    <col min="8974" max="8974" width="14.140625" style="179" customWidth="1"/>
    <col min="8975" max="8975" width="17.28515625" style="179" customWidth="1"/>
    <col min="8976" max="8976" width="11.28515625" style="179" customWidth="1"/>
    <col min="8977" max="9216" width="7.85546875" style="179"/>
    <col min="9217" max="9217" width="3.28515625" style="179" customWidth="1"/>
    <col min="9218" max="9218" width="2.7109375" style="179" customWidth="1"/>
    <col min="9219" max="9219" width="2.42578125" style="179" customWidth="1"/>
    <col min="9220" max="9220" width="2.5703125" style="179" customWidth="1"/>
    <col min="9221" max="9221" width="3" style="179" customWidth="1"/>
    <col min="9222" max="9222" width="44.7109375" style="179" customWidth="1"/>
    <col min="9223" max="9223" width="11" style="179" customWidth="1"/>
    <col min="9224" max="9224" width="14.7109375" style="179" customWidth="1"/>
    <col min="9225" max="9225" width="13.5703125" style="179" customWidth="1"/>
    <col min="9226" max="9226" width="14.5703125" style="179" customWidth="1"/>
    <col min="9227" max="9227" width="13.5703125" style="179" customWidth="1"/>
    <col min="9228" max="9228" width="13.28515625" style="179" customWidth="1"/>
    <col min="9229" max="9229" width="17.5703125" style="179" customWidth="1"/>
    <col min="9230" max="9230" width="14.140625" style="179" customWidth="1"/>
    <col min="9231" max="9231" width="17.28515625" style="179" customWidth="1"/>
    <col min="9232" max="9232" width="11.28515625" style="179" customWidth="1"/>
    <col min="9233" max="9472" width="7.85546875" style="179"/>
    <col min="9473" max="9473" width="3.28515625" style="179" customWidth="1"/>
    <col min="9474" max="9474" width="2.7109375" style="179" customWidth="1"/>
    <col min="9475" max="9475" width="2.42578125" style="179" customWidth="1"/>
    <col min="9476" max="9476" width="2.5703125" style="179" customWidth="1"/>
    <col min="9477" max="9477" width="3" style="179" customWidth="1"/>
    <col min="9478" max="9478" width="44.7109375" style="179" customWidth="1"/>
    <col min="9479" max="9479" width="11" style="179" customWidth="1"/>
    <col min="9480" max="9480" width="14.7109375" style="179" customWidth="1"/>
    <col min="9481" max="9481" width="13.5703125" style="179" customWidth="1"/>
    <col min="9482" max="9482" width="14.5703125" style="179" customWidth="1"/>
    <col min="9483" max="9483" width="13.5703125" style="179" customWidth="1"/>
    <col min="9484" max="9484" width="13.28515625" style="179" customWidth="1"/>
    <col min="9485" max="9485" width="17.5703125" style="179" customWidth="1"/>
    <col min="9486" max="9486" width="14.140625" style="179" customWidth="1"/>
    <col min="9487" max="9487" width="17.28515625" style="179" customWidth="1"/>
    <col min="9488" max="9488" width="11.28515625" style="179" customWidth="1"/>
    <col min="9489" max="9728" width="7.85546875" style="179"/>
    <col min="9729" max="9729" width="3.28515625" style="179" customWidth="1"/>
    <col min="9730" max="9730" width="2.7109375" style="179" customWidth="1"/>
    <col min="9731" max="9731" width="2.42578125" style="179" customWidth="1"/>
    <col min="9732" max="9732" width="2.5703125" style="179" customWidth="1"/>
    <col min="9733" max="9733" width="3" style="179" customWidth="1"/>
    <col min="9734" max="9734" width="44.7109375" style="179" customWidth="1"/>
    <col min="9735" max="9735" width="11" style="179" customWidth="1"/>
    <col min="9736" max="9736" width="14.7109375" style="179" customWidth="1"/>
    <col min="9737" max="9737" width="13.5703125" style="179" customWidth="1"/>
    <col min="9738" max="9738" width="14.5703125" style="179" customWidth="1"/>
    <col min="9739" max="9739" width="13.5703125" style="179" customWidth="1"/>
    <col min="9740" max="9740" width="13.28515625" style="179" customWidth="1"/>
    <col min="9741" max="9741" width="17.5703125" style="179" customWidth="1"/>
    <col min="9742" max="9742" width="14.140625" style="179" customWidth="1"/>
    <col min="9743" max="9743" width="17.28515625" style="179" customWidth="1"/>
    <col min="9744" max="9744" width="11.28515625" style="179" customWidth="1"/>
    <col min="9745" max="9984" width="7.85546875" style="179"/>
    <col min="9985" max="9985" width="3.28515625" style="179" customWidth="1"/>
    <col min="9986" max="9986" width="2.7109375" style="179" customWidth="1"/>
    <col min="9987" max="9987" width="2.42578125" style="179" customWidth="1"/>
    <col min="9988" max="9988" width="2.5703125" style="179" customWidth="1"/>
    <col min="9989" max="9989" width="3" style="179" customWidth="1"/>
    <col min="9990" max="9990" width="44.7109375" style="179" customWidth="1"/>
    <col min="9991" max="9991" width="11" style="179" customWidth="1"/>
    <col min="9992" max="9992" width="14.7109375" style="179" customWidth="1"/>
    <col min="9993" max="9993" width="13.5703125" style="179" customWidth="1"/>
    <col min="9994" max="9994" width="14.5703125" style="179" customWidth="1"/>
    <col min="9995" max="9995" width="13.5703125" style="179" customWidth="1"/>
    <col min="9996" max="9996" width="13.28515625" style="179" customWidth="1"/>
    <col min="9997" max="9997" width="17.5703125" style="179" customWidth="1"/>
    <col min="9998" max="9998" width="14.140625" style="179" customWidth="1"/>
    <col min="9999" max="9999" width="17.28515625" style="179" customWidth="1"/>
    <col min="10000" max="10000" width="11.28515625" style="179" customWidth="1"/>
    <col min="10001" max="10240" width="7.85546875" style="179"/>
    <col min="10241" max="10241" width="3.28515625" style="179" customWidth="1"/>
    <col min="10242" max="10242" width="2.7109375" style="179" customWidth="1"/>
    <col min="10243" max="10243" width="2.42578125" style="179" customWidth="1"/>
    <col min="10244" max="10244" width="2.5703125" style="179" customWidth="1"/>
    <col min="10245" max="10245" width="3" style="179" customWidth="1"/>
    <col min="10246" max="10246" width="44.7109375" style="179" customWidth="1"/>
    <col min="10247" max="10247" width="11" style="179" customWidth="1"/>
    <col min="10248" max="10248" width="14.7109375" style="179" customWidth="1"/>
    <col min="10249" max="10249" width="13.5703125" style="179" customWidth="1"/>
    <col min="10250" max="10250" width="14.5703125" style="179" customWidth="1"/>
    <col min="10251" max="10251" width="13.5703125" style="179" customWidth="1"/>
    <col min="10252" max="10252" width="13.28515625" style="179" customWidth="1"/>
    <col min="10253" max="10253" width="17.5703125" style="179" customWidth="1"/>
    <col min="10254" max="10254" width="14.140625" style="179" customWidth="1"/>
    <col min="10255" max="10255" width="17.28515625" style="179" customWidth="1"/>
    <col min="10256" max="10256" width="11.28515625" style="179" customWidth="1"/>
    <col min="10257" max="10496" width="7.85546875" style="179"/>
    <col min="10497" max="10497" width="3.28515625" style="179" customWidth="1"/>
    <col min="10498" max="10498" width="2.7109375" style="179" customWidth="1"/>
    <col min="10499" max="10499" width="2.42578125" style="179" customWidth="1"/>
    <col min="10500" max="10500" width="2.5703125" style="179" customWidth="1"/>
    <col min="10501" max="10501" width="3" style="179" customWidth="1"/>
    <col min="10502" max="10502" width="44.7109375" style="179" customWidth="1"/>
    <col min="10503" max="10503" width="11" style="179" customWidth="1"/>
    <col min="10504" max="10504" width="14.7109375" style="179" customWidth="1"/>
    <col min="10505" max="10505" width="13.5703125" style="179" customWidth="1"/>
    <col min="10506" max="10506" width="14.5703125" style="179" customWidth="1"/>
    <col min="10507" max="10507" width="13.5703125" style="179" customWidth="1"/>
    <col min="10508" max="10508" width="13.28515625" style="179" customWidth="1"/>
    <col min="10509" max="10509" width="17.5703125" style="179" customWidth="1"/>
    <col min="10510" max="10510" width="14.140625" style="179" customWidth="1"/>
    <col min="10511" max="10511" width="17.28515625" style="179" customWidth="1"/>
    <col min="10512" max="10512" width="11.28515625" style="179" customWidth="1"/>
    <col min="10513" max="10752" width="7.85546875" style="179"/>
    <col min="10753" max="10753" width="3.28515625" style="179" customWidth="1"/>
    <col min="10754" max="10754" width="2.7109375" style="179" customWidth="1"/>
    <col min="10755" max="10755" width="2.42578125" style="179" customWidth="1"/>
    <col min="10756" max="10756" width="2.5703125" style="179" customWidth="1"/>
    <col min="10757" max="10757" width="3" style="179" customWidth="1"/>
    <col min="10758" max="10758" width="44.7109375" style="179" customWidth="1"/>
    <col min="10759" max="10759" width="11" style="179" customWidth="1"/>
    <col min="10760" max="10760" width="14.7109375" style="179" customWidth="1"/>
    <col min="10761" max="10761" width="13.5703125" style="179" customWidth="1"/>
    <col min="10762" max="10762" width="14.5703125" style="179" customWidth="1"/>
    <col min="10763" max="10763" width="13.5703125" style="179" customWidth="1"/>
    <col min="10764" max="10764" width="13.28515625" style="179" customWidth="1"/>
    <col min="10765" max="10765" width="17.5703125" style="179" customWidth="1"/>
    <col min="10766" max="10766" width="14.140625" style="179" customWidth="1"/>
    <col min="10767" max="10767" width="17.28515625" style="179" customWidth="1"/>
    <col min="10768" max="10768" width="11.28515625" style="179" customWidth="1"/>
    <col min="10769" max="11008" width="7.85546875" style="179"/>
    <col min="11009" max="11009" width="3.28515625" style="179" customWidth="1"/>
    <col min="11010" max="11010" width="2.7109375" style="179" customWidth="1"/>
    <col min="11011" max="11011" width="2.42578125" style="179" customWidth="1"/>
    <col min="11012" max="11012" width="2.5703125" style="179" customWidth="1"/>
    <col min="11013" max="11013" width="3" style="179" customWidth="1"/>
    <col min="11014" max="11014" width="44.7109375" style="179" customWidth="1"/>
    <col min="11015" max="11015" width="11" style="179" customWidth="1"/>
    <col min="11016" max="11016" width="14.7109375" style="179" customWidth="1"/>
    <col min="11017" max="11017" width="13.5703125" style="179" customWidth="1"/>
    <col min="11018" max="11018" width="14.5703125" style="179" customWidth="1"/>
    <col min="11019" max="11019" width="13.5703125" style="179" customWidth="1"/>
    <col min="11020" max="11020" width="13.28515625" style="179" customWidth="1"/>
    <col min="11021" max="11021" width="17.5703125" style="179" customWidth="1"/>
    <col min="11022" max="11022" width="14.140625" style="179" customWidth="1"/>
    <col min="11023" max="11023" width="17.28515625" style="179" customWidth="1"/>
    <col min="11024" max="11024" width="11.28515625" style="179" customWidth="1"/>
    <col min="11025" max="11264" width="7.85546875" style="179"/>
    <col min="11265" max="11265" width="3.28515625" style="179" customWidth="1"/>
    <col min="11266" max="11266" width="2.7109375" style="179" customWidth="1"/>
    <col min="11267" max="11267" width="2.42578125" style="179" customWidth="1"/>
    <col min="11268" max="11268" width="2.5703125" style="179" customWidth="1"/>
    <col min="11269" max="11269" width="3" style="179" customWidth="1"/>
    <col min="11270" max="11270" width="44.7109375" style="179" customWidth="1"/>
    <col min="11271" max="11271" width="11" style="179" customWidth="1"/>
    <col min="11272" max="11272" width="14.7109375" style="179" customWidth="1"/>
    <col min="11273" max="11273" width="13.5703125" style="179" customWidth="1"/>
    <col min="11274" max="11274" width="14.5703125" style="179" customWidth="1"/>
    <col min="11275" max="11275" width="13.5703125" style="179" customWidth="1"/>
    <col min="11276" max="11276" width="13.28515625" style="179" customWidth="1"/>
    <col min="11277" max="11277" width="17.5703125" style="179" customWidth="1"/>
    <col min="11278" max="11278" width="14.140625" style="179" customWidth="1"/>
    <col min="11279" max="11279" width="17.28515625" style="179" customWidth="1"/>
    <col min="11280" max="11280" width="11.28515625" style="179" customWidth="1"/>
    <col min="11281" max="11520" width="7.85546875" style="179"/>
    <col min="11521" max="11521" width="3.28515625" style="179" customWidth="1"/>
    <col min="11522" max="11522" width="2.7109375" style="179" customWidth="1"/>
    <col min="11523" max="11523" width="2.42578125" style="179" customWidth="1"/>
    <col min="11524" max="11524" width="2.5703125" style="179" customWidth="1"/>
    <col min="11525" max="11525" width="3" style="179" customWidth="1"/>
    <col min="11526" max="11526" width="44.7109375" style="179" customWidth="1"/>
    <col min="11527" max="11527" width="11" style="179" customWidth="1"/>
    <col min="11528" max="11528" width="14.7109375" style="179" customWidth="1"/>
    <col min="11529" max="11529" width="13.5703125" style="179" customWidth="1"/>
    <col min="11530" max="11530" width="14.5703125" style="179" customWidth="1"/>
    <col min="11531" max="11531" width="13.5703125" style="179" customWidth="1"/>
    <col min="11532" max="11532" width="13.28515625" style="179" customWidth="1"/>
    <col min="11533" max="11533" width="17.5703125" style="179" customWidth="1"/>
    <col min="11534" max="11534" width="14.140625" style="179" customWidth="1"/>
    <col min="11535" max="11535" width="17.28515625" style="179" customWidth="1"/>
    <col min="11536" max="11536" width="11.28515625" style="179" customWidth="1"/>
    <col min="11537" max="11776" width="7.85546875" style="179"/>
    <col min="11777" max="11777" width="3.28515625" style="179" customWidth="1"/>
    <col min="11778" max="11778" width="2.7109375" style="179" customWidth="1"/>
    <col min="11779" max="11779" width="2.42578125" style="179" customWidth="1"/>
    <col min="11780" max="11780" width="2.5703125" style="179" customWidth="1"/>
    <col min="11781" max="11781" width="3" style="179" customWidth="1"/>
    <col min="11782" max="11782" width="44.7109375" style="179" customWidth="1"/>
    <col min="11783" max="11783" width="11" style="179" customWidth="1"/>
    <col min="11784" max="11784" width="14.7109375" style="179" customWidth="1"/>
    <col min="11785" max="11785" width="13.5703125" style="179" customWidth="1"/>
    <col min="11786" max="11786" width="14.5703125" style="179" customWidth="1"/>
    <col min="11787" max="11787" width="13.5703125" style="179" customWidth="1"/>
    <col min="11788" max="11788" width="13.28515625" style="179" customWidth="1"/>
    <col min="11789" max="11789" width="17.5703125" style="179" customWidth="1"/>
    <col min="11790" max="11790" width="14.140625" style="179" customWidth="1"/>
    <col min="11791" max="11791" width="17.28515625" style="179" customWidth="1"/>
    <col min="11792" max="11792" width="11.28515625" style="179" customWidth="1"/>
    <col min="11793" max="12032" width="7.85546875" style="179"/>
    <col min="12033" max="12033" width="3.28515625" style="179" customWidth="1"/>
    <col min="12034" max="12034" width="2.7109375" style="179" customWidth="1"/>
    <col min="12035" max="12035" width="2.42578125" style="179" customWidth="1"/>
    <col min="12036" max="12036" width="2.5703125" style="179" customWidth="1"/>
    <col min="12037" max="12037" width="3" style="179" customWidth="1"/>
    <col min="12038" max="12038" width="44.7109375" style="179" customWidth="1"/>
    <col min="12039" max="12039" width="11" style="179" customWidth="1"/>
    <col min="12040" max="12040" width="14.7109375" style="179" customWidth="1"/>
    <col min="12041" max="12041" width="13.5703125" style="179" customWidth="1"/>
    <col min="12042" max="12042" width="14.5703125" style="179" customWidth="1"/>
    <col min="12043" max="12043" width="13.5703125" style="179" customWidth="1"/>
    <col min="12044" max="12044" width="13.28515625" style="179" customWidth="1"/>
    <col min="12045" max="12045" width="17.5703125" style="179" customWidth="1"/>
    <col min="12046" max="12046" width="14.140625" style="179" customWidth="1"/>
    <col min="12047" max="12047" width="17.28515625" style="179" customWidth="1"/>
    <col min="12048" max="12048" width="11.28515625" style="179" customWidth="1"/>
    <col min="12049" max="12288" width="7.85546875" style="179"/>
    <col min="12289" max="12289" width="3.28515625" style="179" customWidth="1"/>
    <col min="12290" max="12290" width="2.7109375" style="179" customWidth="1"/>
    <col min="12291" max="12291" width="2.42578125" style="179" customWidth="1"/>
    <col min="12292" max="12292" width="2.5703125" style="179" customWidth="1"/>
    <col min="12293" max="12293" width="3" style="179" customWidth="1"/>
    <col min="12294" max="12294" width="44.7109375" style="179" customWidth="1"/>
    <col min="12295" max="12295" width="11" style="179" customWidth="1"/>
    <col min="12296" max="12296" width="14.7109375" style="179" customWidth="1"/>
    <col min="12297" max="12297" width="13.5703125" style="179" customWidth="1"/>
    <col min="12298" max="12298" width="14.5703125" style="179" customWidth="1"/>
    <col min="12299" max="12299" width="13.5703125" style="179" customWidth="1"/>
    <col min="12300" max="12300" width="13.28515625" style="179" customWidth="1"/>
    <col min="12301" max="12301" width="17.5703125" style="179" customWidth="1"/>
    <col min="12302" max="12302" width="14.140625" style="179" customWidth="1"/>
    <col min="12303" max="12303" width="17.28515625" style="179" customWidth="1"/>
    <col min="12304" max="12304" width="11.28515625" style="179" customWidth="1"/>
    <col min="12305" max="12544" width="7.85546875" style="179"/>
    <col min="12545" max="12545" width="3.28515625" style="179" customWidth="1"/>
    <col min="12546" max="12546" width="2.7109375" style="179" customWidth="1"/>
    <col min="12547" max="12547" width="2.42578125" style="179" customWidth="1"/>
    <col min="12548" max="12548" width="2.5703125" style="179" customWidth="1"/>
    <col min="12549" max="12549" width="3" style="179" customWidth="1"/>
    <col min="12550" max="12550" width="44.7109375" style="179" customWidth="1"/>
    <col min="12551" max="12551" width="11" style="179" customWidth="1"/>
    <col min="12552" max="12552" width="14.7109375" style="179" customWidth="1"/>
    <col min="12553" max="12553" width="13.5703125" style="179" customWidth="1"/>
    <col min="12554" max="12554" width="14.5703125" style="179" customWidth="1"/>
    <col min="12555" max="12555" width="13.5703125" style="179" customWidth="1"/>
    <col min="12556" max="12556" width="13.28515625" style="179" customWidth="1"/>
    <col min="12557" max="12557" width="17.5703125" style="179" customWidth="1"/>
    <col min="12558" max="12558" width="14.140625" style="179" customWidth="1"/>
    <col min="12559" max="12559" width="17.28515625" style="179" customWidth="1"/>
    <col min="12560" max="12560" width="11.28515625" style="179" customWidth="1"/>
    <col min="12561" max="12800" width="7.85546875" style="179"/>
    <col min="12801" max="12801" width="3.28515625" style="179" customWidth="1"/>
    <col min="12802" max="12802" width="2.7109375" style="179" customWidth="1"/>
    <col min="12803" max="12803" width="2.42578125" style="179" customWidth="1"/>
    <col min="12804" max="12804" width="2.5703125" style="179" customWidth="1"/>
    <col min="12805" max="12805" width="3" style="179" customWidth="1"/>
    <col min="12806" max="12806" width="44.7109375" style="179" customWidth="1"/>
    <col min="12807" max="12807" width="11" style="179" customWidth="1"/>
    <col min="12808" max="12808" width="14.7109375" style="179" customWidth="1"/>
    <col min="12809" max="12809" width="13.5703125" style="179" customWidth="1"/>
    <col min="12810" max="12810" width="14.5703125" style="179" customWidth="1"/>
    <col min="12811" max="12811" width="13.5703125" style="179" customWidth="1"/>
    <col min="12812" max="12812" width="13.28515625" style="179" customWidth="1"/>
    <col min="12813" max="12813" width="17.5703125" style="179" customWidth="1"/>
    <col min="12814" max="12814" width="14.140625" style="179" customWidth="1"/>
    <col min="12815" max="12815" width="17.28515625" style="179" customWidth="1"/>
    <col min="12816" max="12816" width="11.28515625" style="179" customWidth="1"/>
    <col min="12817" max="13056" width="7.85546875" style="179"/>
    <col min="13057" max="13057" width="3.28515625" style="179" customWidth="1"/>
    <col min="13058" max="13058" width="2.7109375" style="179" customWidth="1"/>
    <col min="13059" max="13059" width="2.42578125" style="179" customWidth="1"/>
    <col min="13060" max="13060" width="2.5703125" style="179" customWidth="1"/>
    <col min="13061" max="13061" width="3" style="179" customWidth="1"/>
    <col min="13062" max="13062" width="44.7109375" style="179" customWidth="1"/>
    <col min="13063" max="13063" width="11" style="179" customWidth="1"/>
    <col min="13064" max="13064" width="14.7109375" style="179" customWidth="1"/>
    <col min="13065" max="13065" width="13.5703125" style="179" customWidth="1"/>
    <col min="13066" max="13066" width="14.5703125" style="179" customWidth="1"/>
    <col min="13067" max="13067" width="13.5703125" style="179" customWidth="1"/>
    <col min="13068" max="13068" width="13.28515625" style="179" customWidth="1"/>
    <col min="13069" max="13069" width="17.5703125" style="179" customWidth="1"/>
    <col min="13070" max="13070" width="14.140625" style="179" customWidth="1"/>
    <col min="13071" max="13071" width="17.28515625" style="179" customWidth="1"/>
    <col min="13072" max="13072" width="11.28515625" style="179" customWidth="1"/>
    <col min="13073" max="13312" width="7.85546875" style="179"/>
    <col min="13313" max="13313" width="3.28515625" style="179" customWidth="1"/>
    <col min="13314" max="13314" width="2.7109375" style="179" customWidth="1"/>
    <col min="13315" max="13315" width="2.42578125" style="179" customWidth="1"/>
    <col min="13316" max="13316" width="2.5703125" style="179" customWidth="1"/>
    <col min="13317" max="13317" width="3" style="179" customWidth="1"/>
    <col min="13318" max="13318" width="44.7109375" style="179" customWidth="1"/>
    <col min="13319" max="13319" width="11" style="179" customWidth="1"/>
    <col min="13320" max="13320" width="14.7109375" style="179" customWidth="1"/>
    <col min="13321" max="13321" width="13.5703125" style="179" customWidth="1"/>
    <col min="13322" max="13322" width="14.5703125" style="179" customWidth="1"/>
    <col min="13323" max="13323" width="13.5703125" style="179" customWidth="1"/>
    <col min="13324" max="13324" width="13.28515625" style="179" customWidth="1"/>
    <col min="13325" max="13325" width="17.5703125" style="179" customWidth="1"/>
    <col min="13326" max="13326" width="14.140625" style="179" customWidth="1"/>
    <col min="13327" max="13327" width="17.28515625" style="179" customWidth="1"/>
    <col min="13328" max="13328" width="11.28515625" style="179" customWidth="1"/>
    <col min="13329" max="13568" width="7.85546875" style="179"/>
    <col min="13569" max="13569" width="3.28515625" style="179" customWidth="1"/>
    <col min="13570" max="13570" width="2.7109375" style="179" customWidth="1"/>
    <col min="13571" max="13571" width="2.42578125" style="179" customWidth="1"/>
    <col min="13572" max="13572" width="2.5703125" style="179" customWidth="1"/>
    <col min="13573" max="13573" width="3" style="179" customWidth="1"/>
    <col min="13574" max="13574" width="44.7109375" style="179" customWidth="1"/>
    <col min="13575" max="13575" width="11" style="179" customWidth="1"/>
    <col min="13576" max="13576" width="14.7109375" style="179" customWidth="1"/>
    <col min="13577" max="13577" width="13.5703125" style="179" customWidth="1"/>
    <col min="13578" max="13578" width="14.5703125" style="179" customWidth="1"/>
    <col min="13579" max="13579" width="13.5703125" style="179" customWidth="1"/>
    <col min="13580" max="13580" width="13.28515625" style="179" customWidth="1"/>
    <col min="13581" max="13581" width="17.5703125" style="179" customWidth="1"/>
    <col min="13582" max="13582" width="14.140625" style="179" customWidth="1"/>
    <col min="13583" max="13583" width="17.28515625" style="179" customWidth="1"/>
    <col min="13584" max="13584" width="11.28515625" style="179" customWidth="1"/>
    <col min="13585" max="13824" width="7.85546875" style="179"/>
    <col min="13825" max="13825" width="3.28515625" style="179" customWidth="1"/>
    <col min="13826" max="13826" width="2.7109375" style="179" customWidth="1"/>
    <col min="13827" max="13827" width="2.42578125" style="179" customWidth="1"/>
    <col min="13828" max="13828" width="2.5703125" style="179" customWidth="1"/>
    <col min="13829" max="13829" width="3" style="179" customWidth="1"/>
    <col min="13830" max="13830" width="44.7109375" style="179" customWidth="1"/>
    <col min="13831" max="13831" width="11" style="179" customWidth="1"/>
    <col min="13832" max="13832" width="14.7109375" style="179" customWidth="1"/>
    <col min="13833" max="13833" width="13.5703125" style="179" customWidth="1"/>
    <col min="13834" max="13834" width="14.5703125" style="179" customWidth="1"/>
    <col min="13835" max="13835" width="13.5703125" style="179" customWidth="1"/>
    <col min="13836" max="13836" width="13.28515625" style="179" customWidth="1"/>
    <col min="13837" max="13837" width="17.5703125" style="179" customWidth="1"/>
    <col min="13838" max="13838" width="14.140625" style="179" customWidth="1"/>
    <col min="13839" max="13839" width="17.28515625" style="179" customWidth="1"/>
    <col min="13840" max="13840" width="11.28515625" style="179" customWidth="1"/>
    <col min="13841" max="14080" width="7.85546875" style="179"/>
    <col min="14081" max="14081" width="3.28515625" style="179" customWidth="1"/>
    <col min="14082" max="14082" width="2.7109375" style="179" customWidth="1"/>
    <col min="14083" max="14083" width="2.42578125" style="179" customWidth="1"/>
    <col min="14084" max="14084" width="2.5703125" style="179" customWidth="1"/>
    <col min="14085" max="14085" width="3" style="179" customWidth="1"/>
    <col min="14086" max="14086" width="44.7109375" style="179" customWidth="1"/>
    <col min="14087" max="14087" width="11" style="179" customWidth="1"/>
    <col min="14088" max="14088" width="14.7109375" style="179" customWidth="1"/>
    <col min="14089" max="14089" width="13.5703125" style="179" customWidth="1"/>
    <col min="14090" max="14090" width="14.5703125" style="179" customWidth="1"/>
    <col min="14091" max="14091" width="13.5703125" style="179" customWidth="1"/>
    <col min="14092" max="14092" width="13.28515625" style="179" customWidth="1"/>
    <col min="14093" max="14093" width="17.5703125" style="179" customWidth="1"/>
    <col min="14094" max="14094" width="14.140625" style="179" customWidth="1"/>
    <col min="14095" max="14095" width="17.28515625" style="179" customWidth="1"/>
    <col min="14096" max="14096" width="11.28515625" style="179" customWidth="1"/>
    <col min="14097" max="14336" width="7.85546875" style="179"/>
    <col min="14337" max="14337" width="3.28515625" style="179" customWidth="1"/>
    <col min="14338" max="14338" width="2.7109375" style="179" customWidth="1"/>
    <col min="14339" max="14339" width="2.42578125" style="179" customWidth="1"/>
    <col min="14340" max="14340" width="2.5703125" style="179" customWidth="1"/>
    <col min="14341" max="14341" width="3" style="179" customWidth="1"/>
    <col min="14342" max="14342" width="44.7109375" style="179" customWidth="1"/>
    <col min="14343" max="14343" width="11" style="179" customWidth="1"/>
    <col min="14344" max="14344" width="14.7109375" style="179" customWidth="1"/>
    <col min="14345" max="14345" width="13.5703125" style="179" customWidth="1"/>
    <col min="14346" max="14346" width="14.5703125" style="179" customWidth="1"/>
    <col min="14347" max="14347" width="13.5703125" style="179" customWidth="1"/>
    <col min="14348" max="14348" width="13.28515625" style="179" customWidth="1"/>
    <col min="14349" max="14349" width="17.5703125" style="179" customWidth="1"/>
    <col min="14350" max="14350" width="14.140625" style="179" customWidth="1"/>
    <col min="14351" max="14351" width="17.28515625" style="179" customWidth="1"/>
    <col min="14352" max="14352" width="11.28515625" style="179" customWidth="1"/>
    <col min="14353" max="14592" width="7.85546875" style="179"/>
    <col min="14593" max="14593" width="3.28515625" style="179" customWidth="1"/>
    <col min="14594" max="14594" width="2.7109375" style="179" customWidth="1"/>
    <col min="14595" max="14595" width="2.42578125" style="179" customWidth="1"/>
    <col min="14596" max="14596" width="2.5703125" style="179" customWidth="1"/>
    <col min="14597" max="14597" width="3" style="179" customWidth="1"/>
    <col min="14598" max="14598" width="44.7109375" style="179" customWidth="1"/>
    <col min="14599" max="14599" width="11" style="179" customWidth="1"/>
    <col min="14600" max="14600" width="14.7109375" style="179" customWidth="1"/>
    <col min="14601" max="14601" width="13.5703125" style="179" customWidth="1"/>
    <col min="14602" max="14602" width="14.5703125" style="179" customWidth="1"/>
    <col min="14603" max="14603" width="13.5703125" style="179" customWidth="1"/>
    <col min="14604" max="14604" width="13.28515625" style="179" customWidth="1"/>
    <col min="14605" max="14605" width="17.5703125" style="179" customWidth="1"/>
    <col min="14606" max="14606" width="14.140625" style="179" customWidth="1"/>
    <col min="14607" max="14607" width="17.28515625" style="179" customWidth="1"/>
    <col min="14608" max="14608" width="11.28515625" style="179" customWidth="1"/>
    <col min="14609" max="14848" width="7.85546875" style="179"/>
    <col min="14849" max="14849" width="3.28515625" style="179" customWidth="1"/>
    <col min="14850" max="14850" width="2.7109375" style="179" customWidth="1"/>
    <col min="14851" max="14851" width="2.42578125" style="179" customWidth="1"/>
    <col min="14852" max="14852" width="2.5703125" style="179" customWidth="1"/>
    <col min="14853" max="14853" width="3" style="179" customWidth="1"/>
    <col min="14854" max="14854" width="44.7109375" style="179" customWidth="1"/>
    <col min="14855" max="14855" width="11" style="179" customWidth="1"/>
    <col min="14856" max="14856" width="14.7109375" style="179" customWidth="1"/>
    <col min="14857" max="14857" width="13.5703125" style="179" customWidth="1"/>
    <col min="14858" max="14858" width="14.5703125" style="179" customWidth="1"/>
    <col min="14859" max="14859" width="13.5703125" style="179" customWidth="1"/>
    <col min="14860" max="14860" width="13.28515625" style="179" customWidth="1"/>
    <col min="14861" max="14861" width="17.5703125" style="179" customWidth="1"/>
    <col min="14862" max="14862" width="14.140625" style="179" customWidth="1"/>
    <col min="14863" max="14863" width="17.28515625" style="179" customWidth="1"/>
    <col min="14864" max="14864" width="11.28515625" style="179" customWidth="1"/>
    <col min="14865" max="15104" width="7.85546875" style="179"/>
    <col min="15105" max="15105" width="3.28515625" style="179" customWidth="1"/>
    <col min="15106" max="15106" width="2.7109375" style="179" customWidth="1"/>
    <col min="15107" max="15107" width="2.42578125" style="179" customWidth="1"/>
    <col min="15108" max="15108" width="2.5703125" style="179" customWidth="1"/>
    <col min="15109" max="15109" width="3" style="179" customWidth="1"/>
    <col min="15110" max="15110" width="44.7109375" style="179" customWidth="1"/>
    <col min="15111" max="15111" width="11" style="179" customWidth="1"/>
    <col min="15112" max="15112" width="14.7109375" style="179" customWidth="1"/>
    <col min="15113" max="15113" width="13.5703125" style="179" customWidth="1"/>
    <col min="15114" max="15114" width="14.5703125" style="179" customWidth="1"/>
    <col min="15115" max="15115" width="13.5703125" style="179" customWidth="1"/>
    <col min="15116" max="15116" width="13.28515625" style="179" customWidth="1"/>
    <col min="15117" max="15117" width="17.5703125" style="179" customWidth="1"/>
    <col min="15118" max="15118" width="14.140625" style="179" customWidth="1"/>
    <col min="15119" max="15119" width="17.28515625" style="179" customWidth="1"/>
    <col min="15120" max="15120" width="11.28515625" style="179" customWidth="1"/>
    <col min="15121" max="15360" width="7.85546875" style="179"/>
    <col min="15361" max="15361" width="3.28515625" style="179" customWidth="1"/>
    <col min="15362" max="15362" width="2.7109375" style="179" customWidth="1"/>
    <col min="15363" max="15363" width="2.42578125" style="179" customWidth="1"/>
    <col min="15364" max="15364" width="2.5703125" style="179" customWidth="1"/>
    <col min="15365" max="15365" width="3" style="179" customWidth="1"/>
    <col min="15366" max="15366" width="44.7109375" style="179" customWidth="1"/>
    <col min="15367" max="15367" width="11" style="179" customWidth="1"/>
    <col min="15368" max="15368" width="14.7109375" style="179" customWidth="1"/>
    <col min="15369" max="15369" width="13.5703125" style="179" customWidth="1"/>
    <col min="15370" max="15370" width="14.5703125" style="179" customWidth="1"/>
    <col min="15371" max="15371" width="13.5703125" style="179" customWidth="1"/>
    <col min="15372" max="15372" width="13.28515625" style="179" customWidth="1"/>
    <col min="15373" max="15373" width="17.5703125" style="179" customWidth="1"/>
    <col min="15374" max="15374" width="14.140625" style="179" customWidth="1"/>
    <col min="15375" max="15375" width="17.28515625" style="179" customWidth="1"/>
    <col min="15376" max="15376" width="11.28515625" style="179" customWidth="1"/>
    <col min="15377" max="15616" width="7.85546875" style="179"/>
    <col min="15617" max="15617" width="3.28515625" style="179" customWidth="1"/>
    <col min="15618" max="15618" width="2.7109375" style="179" customWidth="1"/>
    <col min="15619" max="15619" width="2.42578125" style="179" customWidth="1"/>
    <col min="15620" max="15620" width="2.5703125" style="179" customWidth="1"/>
    <col min="15621" max="15621" width="3" style="179" customWidth="1"/>
    <col min="15622" max="15622" width="44.7109375" style="179" customWidth="1"/>
    <col min="15623" max="15623" width="11" style="179" customWidth="1"/>
    <col min="15624" max="15624" width="14.7109375" style="179" customWidth="1"/>
    <col min="15625" max="15625" width="13.5703125" style="179" customWidth="1"/>
    <col min="15626" max="15626" width="14.5703125" style="179" customWidth="1"/>
    <col min="15627" max="15627" width="13.5703125" style="179" customWidth="1"/>
    <col min="15628" max="15628" width="13.28515625" style="179" customWidth="1"/>
    <col min="15629" max="15629" width="17.5703125" style="179" customWidth="1"/>
    <col min="15630" max="15630" width="14.140625" style="179" customWidth="1"/>
    <col min="15631" max="15631" width="17.28515625" style="179" customWidth="1"/>
    <col min="15632" max="15632" width="11.28515625" style="179" customWidth="1"/>
    <col min="15633" max="15872" width="7.85546875" style="179"/>
    <col min="15873" max="15873" width="3.28515625" style="179" customWidth="1"/>
    <col min="15874" max="15874" width="2.7109375" style="179" customWidth="1"/>
    <col min="15875" max="15875" width="2.42578125" style="179" customWidth="1"/>
    <col min="15876" max="15876" width="2.5703125" style="179" customWidth="1"/>
    <col min="15877" max="15877" width="3" style="179" customWidth="1"/>
    <col min="15878" max="15878" width="44.7109375" style="179" customWidth="1"/>
    <col min="15879" max="15879" width="11" style="179" customWidth="1"/>
    <col min="15880" max="15880" width="14.7109375" style="179" customWidth="1"/>
    <col min="15881" max="15881" width="13.5703125" style="179" customWidth="1"/>
    <col min="15882" max="15882" width="14.5703125" style="179" customWidth="1"/>
    <col min="15883" max="15883" width="13.5703125" style="179" customWidth="1"/>
    <col min="15884" max="15884" width="13.28515625" style="179" customWidth="1"/>
    <col min="15885" max="15885" width="17.5703125" style="179" customWidth="1"/>
    <col min="15886" max="15886" width="14.140625" style="179" customWidth="1"/>
    <col min="15887" max="15887" width="17.28515625" style="179" customWidth="1"/>
    <col min="15888" max="15888" width="11.28515625" style="179" customWidth="1"/>
    <col min="15889" max="16128" width="7.85546875" style="179"/>
    <col min="16129" max="16129" width="3.28515625" style="179" customWidth="1"/>
    <col min="16130" max="16130" width="2.7109375" style="179" customWidth="1"/>
    <col min="16131" max="16131" width="2.42578125" style="179" customWidth="1"/>
    <col min="16132" max="16132" width="2.5703125" style="179" customWidth="1"/>
    <col min="16133" max="16133" width="3" style="179" customWidth="1"/>
    <col min="16134" max="16134" width="44.7109375" style="179" customWidth="1"/>
    <col min="16135" max="16135" width="11" style="179" customWidth="1"/>
    <col min="16136" max="16136" width="14.7109375" style="179" customWidth="1"/>
    <col min="16137" max="16137" width="13.5703125" style="179" customWidth="1"/>
    <col min="16138" max="16138" width="14.5703125" style="179" customWidth="1"/>
    <col min="16139" max="16139" width="13.5703125" style="179" customWidth="1"/>
    <col min="16140" max="16140" width="13.28515625" style="179" customWidth="1"/>
    <col min="16141" max="16141" width="17.5703125" style="179" customWidth="1"/>
    <col min="16142" max="16142" width="14.140625" style="179" customWidth="1"/>
    <col min="16143" max="16143" width="17.28515625" style="179" customWidth="1"/>
    <col min="16144" max="16144" width="11.28515625" style="179" customWidth="1"/>
    <col min="16145" max="16384" width="7.85546875" style="179"/>
  </cols>
  <sheetData>
    <row r="1" spans="1:230" s="177" customFormat="1" ht="14.25">
      <c r="A1" s="129" t="s">
        <v>158</v>
      </c>
      <c r="B1" s="130"/>
      <c r="C1" s="130"/>
      <c r="D1" s="130"/>
      <c r="E1" s="130"/>
      <c r="F1" s="130"/>
      <c r="G1" s="130"/>
      <c r="H1" s="48" t="s">
        <v>151</v>
      </c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r="2" spans="1:230" ht="15" thickBot="1">
      <c r="A2" s="178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</row>
    <row r="3" spans="1:230" s="185" customFormat="1" ht="14.25">
      <c r="A3" s="473" t="s">
        <v>194</v>
      </c>
      <c r="B3" s="474"/>
      <c r="C3" s="474"/>
      <c r="D3" s="474"/>
      <c r="E3" s="474"/>
      <c r="F3" s="474"/>
      <c r="G3" s="180"/>
      <c r="H3" s="181" t="s">
        <v>253</v>
      </c>
      <c r="I3" s="180"/>
      <c r="J3" s="180"/>
      <c r="K3" s="180"/>
      <c r="L3" s="182"/>
      <c r="M3" s="182"/>
      <c r="N3" s="182"/>
      <c r="O3" s="182"/>
      <c r="P3" s="183"/>
      <c r="Q3" s="184"/>
      <c r="R3" s="184"/>
      <c r="S3" s="184"/>
      <c r="T3" s="184"/>
      <c r="U3" s="184"/>
      <c r="V3" s="184"/>
      <c r="W3" s="184"/>
      <c r="X3" s="184"/>
    </row>
    <row r="4" spans="1:230" s="189" customFormat="1" ht="21.75" customHeight="1">
      <c r="A4" s="186"/>
      <c r="B4" s="187"/>
      <c r="C4" s="187"/>
      <c r="D4" s="187"/>
      <c r="E4" s="187"/>
      <c r="F4" s="187"/>
      <c r="G4" s="188"/>
      <c r="H4" s="187"/>
      <c r="I4" s="187"/>
      <c r="J4" s="187"/>
      <c r="K4" s="187"/>
      <c r="L4" s="187"/>
      <c r="M4" s="187"/>
      <c r="N4" s="475" t="s">
        <v>256</v>
      </c>
      <c r="O4" s="475"/>
      <c r="P4" s="476"/>
      <c r="Q4" s="184"/>
      <c r="R4" s="184"/>
      <c r="S4" s="184"/>
      <c r="T4" s="184"/>
      <c r="U4" s="184"/>
      <c r="V4" s="184"/>
      <c r="W4" s="184"/>
      <c r="X4" s="184"/>
    </row>
    <row r="5" spans="1:230" s="189" customFormat="1" ht="11.25" customHeight="1">
      <c r="A5" s="186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90" t="s">
        <v>169</v>
      </c>
      <c r="O5" s="188"/>
      <c r="P5" s="191"/>
      <c r="Q5" s="184"/>
      <c r="R5" s="184"/>
      <c r="S5" s="184"/>
      <c r="T5" s="184"/>
      <c r="U5" s="184"/>
      <c r="V5" s="184"/>
      <c r="W5" s="184"/>
      <c r="X5" s="184"/>
    </row>
    <row r="6" spans="1:230" s="198" customFormat="1" ht="12" customHeight="1">
      <c r="A6" s="192"/>
      <c r="B6" s="193"/>
      <c r="C6" s="193"/>
      <c r="D6" s="193"/>
      <c r="E6" s="194"/>
      <c r="F6" s="195"/>
      <c r="G6" s="196" t="s">
        <v>1</v>
      </c>
      <c r="H6" s="477" t="s">
        <v>2</v>
      </c>
      <c r="I6" s="477"/>
      <c r="J6" s="477"/>
      <c r="K6" s="478"/>
      <c r="L6" s="193"/>
      <c r="M6" s="193"/>
      <c r="N6" s="147" t="s">
        <v>19</v>
      </c>
      <c r="O6" s="188"/>
      <c r="P6" s="191"/>
      <c r="Q6" s="197"/>
      <c r="R6" s="197"/>
      <c r="S6" s="197"/>
      <c r="T6" s="197"/>
      <c r="U6" s="197"/>
      <c r="V6" s="197"/>
      <c r="W6" s="197"/>
      <c r="X6" s="197"/>
    </row>
    <row r="7" spans="1:230" s="189" customFormat="1" ht="12" customHeight="1">
      <c r="A7" s="199"/>
      <c r="B7" s="188"/>
      <c r="C7" s="188"/>
      <c r="D7" s="188"/>
      <c r="E7" s="200" t="s">
        <v>161</v>
      </c>
      <c r="F7" s="201"/>
      <c r="G7" s="148">
        <v>1016060</v>
      </c>
      <c r="H7" s="148" t="s">
        <v>240</v>
      </c>
      <c r="I7" s="201"/>
      <c r="J7" s="201"/>
      <c r="K7" s="202"/>
      <c r="L7" s="188"/>
      <c r="M7" s="188"/>
      <c r="N7" s="188"/>
      <c r="O7" s="188"/>
      <c r="P7" s="191"/>
      <c r="Q7" s="184"/>
      <c r="R7" s="184"/>
      <c r="S7" s="184"/>
      <c r="T7" s="184"/>
      <c r="U7" s="184"/>
      <c r="V7" s="184"/>
      <c r="W7" s="184"/>
      <c r="X7" s="184"/>
    </row>
    <row r="8" spans="1:230" s="189" customFormat="1" ht="15" thickBot="1">
      <c r="A8" s="203"/>
      <c r="B8" s="204"/>
      <c r="C8" s="204"/>
      <c r="D8" s="204"/>
      <c r="E8" s="205"/>
      <c r="F8" s="204"/>
      <c r="G8" s="206"/>
      <c r="H8" s="207"/>
      <c r="I8" s="207"/>
      <c r="J8" s="207"/>
      <c r="K8" s="208"/>
      <c r="L8" s="204"/>
      <c r="M8" s="204"/>
      <c r="N8" s="204"/>
      <c r="O8" s="204"/>
      <c r="P8" s="209"/>
      <c r="Q8" s="184"/>
      <c r="R8" s="184"/>
      <c r="S8" s="184"/>
      <c r="T8" s="184"/>
      <c r="U8" s="184"/>
      <c r="V8" s="184"/>
      <c r="W8" s="184"/>
      <c r="X8" s="184"/>
    </row>
    <row r="9" spans="1:230" ht="15" thickBot="1">
      <c r="A9" s="199"/>
      <c r="B9" s="188"/>
      <c r="C9" s="188"/>
      <c r="D9" s="188"/>
      <c r="E9" s="188"/>
      <c r="F9" s="188"/>
      <c r="G9" s="188"/>
      <c r="H9" s="188"/>
      <c r="I9" s="188"/>
      <c r="J9" s="173"/>
      <c r="K9" s="188"/>
      <c r="L9" s="188"/>
      <c r="M9" s="188"/>
      <c r="N9" s="188" t="s">
        <v>170</v>
      </c>
      <c r="O9" s="188"/>
      <c r="P9" s="210"/>
      <c r="Q9" s="173"/>
      <c r="R9" s="173"/>
      <c r="S9" s="173"/>
      <c r="T9" s="173"/>
      <c r="U9" s="173"/>
      <c r="V9" s="173"/>
      <c r="W9" s="173"/>
      <c r="X9" s="173"/>
    </row>
    <row r="10" spans="1:230" s="216" customFormat="1" ht="15" thickTop="1">
      <c r="A10" s="211"/>
      <c r="B10" s="212"/>
      <c r="C10" s="212"/>
      <c r="D10" s="212"/>
      <c r="E10" s="212"/>
      <c r="F10" s="212"/>
      <c r="G10" s="213">
        <v>600</v>
      </c>
      <c r="H10" s="213">
        <v>601</v>
      </c>
      <c r="I10" s="213">
        <v>602</v>
      </c>
      <c r="J10" s="213">
        <v>603</v>
      </c>
      <c r="K10" s="213">
        <v>604</v>
      </c>
      <c r="L10" s="213" t="s">
        <v>171</v>
      </c>
      <c r="M10" s="213" t="s">
        <v>172</v>
      </c>
      <c r="N10" s="213" t="s">
        <v>173</v>
      </c>
      <c r="O10" s="213">
        <v>231</v>
      </c>
      <c r="P10" s="214" t="s">
        <v>174</v>
      </c>
      <c r="Q10" s="187"/>
      <c r="R10" s="187"/>
      <c r="S10" s="187"/>
      <c r="T10" s="187"/>
      <c r="U10" s="187"/>
      <c r="V10" s="187"/>
      <c r="W10" s="187"/>
      <c r="X10" s="187"/>
      <c r="Y10" s="215"/>
      <c r="Z10" s="215"/>
      <c r="AA10" s="215"/>
      <c r="AB10" s="215"/>
      <c r="AC10" s="215"/>
      <c r="AD10" s="215"/>
      <c r="AE10" s="215"/>
      <c r="AF10" s="215"/>
      <c r="AG10" s="21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  <c r="BI10" s="215"/>
      <c r="BJ10" s="215"/>
      <c r="BK10" s="215"/>
      <c r="BL10" s="215"/>
      <c r="BM10" s="215"/>
      <c r="BN10" s="215"/>
      <c r="BO10" s="215"/>
      <c r="BP10" s="215"/>
      <c r="BQ10" s="215"/>
      <c r="BR10" s="215"/>
      <c r="BS10" s="215"/>
      <c r="BT10" s="215"/>
      <c r="BU10" s="215"/>
      <c r="BV10" s="215"/>
      <c r="BW10" s="215"/>
      <c r="BX10" s="215"/>
      <c r="BY10" s="215"/>
      <c r="BZ10" s="215"/>
      <c r="CA10" s="215"/>
      <c r="CB10" s="215"/>
      <c r="CC10" s="215"/>
      <c r="CD10" s="215"/>
      <c r="CE10" s="215"/>
      <c r="CF10" s="215"/>
      <c r="CG10" s="215"/>
      <c r="CH10" s="215"/>
      <c r="CI10" s="215"/>
      <c r="CJ10" s="215"/>
      <c r="CK10" s="215"/>
      <c r="CL10" s="215"/>
      <c r="CM10" s="215"/>
      <c r="CN10" s="215"/>
      <c r="CO10" s="215"/>
      <c r="CP10" s="215"/>
      <c r="CQ10" s="215"/>
      <c r="CR10" s="215"/>
      <c r="CS10" s="215"/>
      <c r="CT10" s="215"/>
      <c r="CU10" s="215"/>
      <c r="CV10" s="215"/>
      <c r="CW10" s="215"/>
      <c r="CX10" s="215"/>
      <c r="CY10" s="215"/>
      <c r="CZ10" s="215"/>
      <c r="DA10" s="215"/>
      <c r="DB10" s="215"/>
      <c r="DC10" s="215"/>
      <c r="DD10" s="215"/>
      <c r="DE10" s="215"/>
      <c r="DF10" s="215"/>
      <c r="DG10" s="215"/>
      <c r="DH10" s="215"/>
      <c r="DI10" s="215"/>
      <c r="DJ10" s="215"/>
      <c r="DK10" s="215"/>
      <c r="DL10" s="215"/>
      <c r="DM10" s="215"/>
      <c r="DN10" s="215"/>
      <c r="DO10" s="215"/>
      <c r="DP10" s="215"/>
      <c r="DQ10" s="215"/>
      <c r="DR10" s="215"/>
      <c r="DS10" s="215"/>
      <c r="DT10" s="215"/>
      <c r="DU10" s="215"/>
      <c r="DV10" s="215"/>
      <c r="DW10" s="215"/>
      <c r="DX10" s="215"/>
      <c r="DY10" s="215"/>
      <c r="DZ10" s="215"/>
      <c r="EA10" s="215"/>
      <c r="EB10" s="215"/>
      <c r="EC10" s="215"/>
      <c r="ED10" s="215"/>
      <c r="EE10" s="215"/>
      <c r="EF10" s="215"/>
      <c r="EG10" s="215"/>
      <c r="EH10" s="215"/>
      <c r="EI10" s="215"/>
      <c r="EJ10" s="215"/>
      <c r="EK10" s="215"/>
      <c r="EL10" s="215"/>
      <c r="EM10" s="215"/>
      <c r="EN10" s="215"/>
      <c r="EO10" s="215"/>
      <c r="EP10" s="215"/>
      <c r="EQ10" s="215"/>
      <c r="ER10" s="215"/>
      <c r="ES10" s="215"/>
      <c r="ET10" s="215"/>
      <c r="EU10" s="215"/>
      <c r="EV10" s="215"/>
      <c r="EW10" s="215"/>
      <c r="EX10" s="215"/>
      <c r="EY10" s="215"/>
      <c r="EZ10" s="215"/>
      <c r="FA10" s="215"/>
      <c r="FB10" s="215"/>
      <c r="FC10" s="215"/>
      <c r="FD10" s="215"/>
      <c r="FE10" s="215"/>
      <c r="FF10" s="215"/>
      <c r="FG10" s="215"/>
      <c r="FH10" s="215"/>
      <c r="FI10" s="215"/>
      <c r="FJ10" s="215"/>
      <c r="FK10" s="215"/>
      <c r="FL10" s="215"/>
      <c r="FM10" s="215"/>
      <c r="FN10" s="215"/>
      <c r="FO10" s="215"/>
      <c r="FP10" s="215"/>
      <c r="FQ10" s="215"/>
      <c r="FR10" s="215"/>
      <c r="FS10" s="215"/>
      <c r="FT10" s="215"/>
      <c r="FU10" s="215"/>
      <c r="FV10" s="215"/>
      <c r="FW10" s="215"/>
      <c r="FX10" s="215"/>
      <c r="FY10" s="215"/>
      <c r="FZ10" s="215"/>
      <c r="GA10" s="215"/>
      <c r="GB10" s="215"/>
      <c r="GC10" s="215"/>
      <c r="GD10" s="215"/>
      <c r="GE10" s="215"/>
      <c r="GF10" s="215"/>
      <c r="GG10" s="215"/>
      <c r="GH10" s="215"/>
      <c r="GI10" s="215"/>
      <c r="GJ10" s="215"/>
      <c r="GK10" s="215"/>
      <c r="GL10" s="215"/>
      <c r="GM10" s="215"/>
      <c r="GN10" s="215"/>
      <c r="GO10" s="215"/>
      <c r="GP10" s="215"/>
      <c r="GQ10" s="215"/>
      <c r="GR10" s="215"/>
      <c r="GS10" s="215"/>
      <c r="GT10" s="215"/>
      <c r="GU10" s="215"/>
      <c r="GV10" s="215"/>
      <c r="GW10" s="215"/>
      <c r="GX10" s="215"/>
      <c r="GY10" s="215"/>
      <c r="GZ10" s="215"/>
      <c r="HA10" s="215"/>
      <c r="HB10" s="215"/>
      <c r="HC10" s="215"/>
      <c r="HD10" s="215"/>
      <c r="HE10" s="215"/>
      <c r="HF10" s="215"/>
      <c r="HG10" s="215"/>
      <c r="HH10" s="215"/>
      <c r="HI10" s="215"/>
      <c r="HJ10" s="215"/>
      <c r="HK10" s="215"/>
      <c r="HL10" s="215"/>
      <c r="HM10" s="215"/>
      <c r="HN10" s="215"/>
      <c r="HO10" s="215"/>
      <c r="HP10" s="215"/>
      <c r="HQ10" s="215"/>
      <c r="HR10" s="215"/>
      <c r="HS10" s="215"/>
      <c r="HT10" s="215"/>
      <c r="HU10" s="215"/>
      <c r="HV10" s="215"/>
    </row>
    <row r="11" spans="1:230" s="224" customFormat="1" ht="57">
      <c r="A11" s="217" t="s">
        <v>175</v>
      </c>
      <c r="B11" s="218"/>
      <c r="C11" s="218" t="s">
        <v>176</v>
      </c>
      <c r="D11" s="218"/>
      <c r="E11" s="218" t="s">
        <v>177</v>
      </c>
      <c r="F11" s="218"/>
      <c r="G11" s="219" t="s">
        <v>178</v>
      </c>
      <c r="H11" s="219" t="s">
        <v>179</v>
      </c>
      <c r="I11" s="219" t="s">
        <v>180</v>
      </c>
      <c r="J11" s="219" t="s">
        <v>181</v>
      </c>
      <c r="K11" s="219" t="s">
        <v>182</v>
      </c>
      <c r="L11" s="219" t="s">
        <v>183</v>
      </c>
      <c r="M11" s="219" t="s">
        <v>184</v>
      </c>
      <c r="N11" s="219" t="s">
        <v>185</v>
      </c>
      <c r="O11" s="219" t="s">
        <v>186</v>
      </c>
      <c r="P11" s="220"/>
      <c r="Q11" s="221"/>
      <c r="R11" s="221"/>
      <c r="S11" s="221"/>
      <c r="T11" s="221"/>
      <c r="U11" s="221"/>
      <c r="V11" s="221"/>
      <c r="W11" s="221"/>
      <c r="X11" s="221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3"/>
      <c r="CU11" s="223"/>
      <c r="CV11" s="223"/>
      <c r="CW11" s="223"/>
      <c r="CX11" s="223"/>
      <c r="CY11" s="223"/>
      <c r="CZ11" s="223"/>
      <c r="DA11" s="223"/>
      <c r="DB11" s="223"/>
      <c r="DC11" s="223"/>
      <c r="DD11" s="223"/>
      <c r="DE11" s="223"/>
      <c r="DF11" s="223"/>
      <c r="DG11" s="223"/>
      <c r="DH11" s="223"/>
      <c r="DI11" s="223"/>
      <c r="DJ11" s="223"/>
      <c r="DK11" s="223"/>
      <c r="DL11" s="223"/>
      <c r="DM11" s="223"/>
      <c r="DN11" s="223"/>
      <c r="DO11" s="223"/>
      <c r="DP11" s="223"/>
      <c r="DQ11" s="223"/>
      <c r="DR11" s="223"/>
      <c r="DS11" s="223"/>
      <c r="DT11" s="223"/>
      <c r="DU11" s="223"/>
      <c r="DV11" s="223"/>
      <c r="DW11" s="223"/>
      <c r="DX11" s="223"/>
      <c r="DY11" s="223"/>
      <c r="DZ11" s="223"/>
      <c r="EA11" s="223"/>
      <c r="EB11" s="223"/>
      <c r="EC11" s="223"/>
      <c r="ED11" s="223"/>
      <c r="EE11" s="223"/>
      <c r="EF11" s="223"/>
      <c r="EG11" s="223"/>
      <c r="EH11" s="223"/>
      <c r="EI11" s="223"/>
      <c r="EJ11" s="223"/>
      <c r="EK11" s="223"/>
      <c r="EL11" s="223"/>
      <c r="EM11" s="223"/>
      <c r="EN11" s="223"/>
      <c r="EO11" s="223"/>
      <c r="EP11" s="223"/>
      <c r="EQ11" s="223"/>
      <c r="ER11" s="223"/>
      <c r="ES11" s="223"/>
      <c r="ET11" s="223"/>
      <c r="EU11" s="223"/>
      <c r="EV11" s="223"/>
      <c r="EW11" s="223"/>
      <c r="EX11" s="223"/>
      <c r="EY11" s="223"/>
      <c r="EZ11" s="223"/>
      <c r="FA11" s="223"/>
      <c r="FB11" s="223"/>
      <c r="FC11" s="223"/>
      <c r="FD11" s="223"/>
      <c r="FE11" s="223"/>
      <c r="FF11" s="223"/>
      <c r="FG11" s="223"/>
      <c r="FH11" s="223"/>
      <c r="FI11" s="223"/>
      <c r="FJ11" s="223"/>
      <c r="FK11" s="223"/>
      <c r="FL11" s="223"/>
      <c r="FM11" s="223"/>
      <c r="FN11" s="223"/>
      <c r="FO11" s="223"/>
      <c r="FP11" s="223"/>
      <c r="FQ11" s="223"/>
      <c r="FR11" s="223"/>
      <c r="FS11" s="223"/>
      <c r="FT11" s="223"/>
      <c r="FU11" s="223"/>
      <c r="FV11" s="223"/>
      <c r="FW11" s="223"/>
      <c r="FX11" s="223"/>
      <c r="FY11" s="223"/>
      <c r="FZ11" s="223"/>
      <c r="GA11" s="223"/>
      <c r="GB11" s="223"/>
      <c r="GC11" s="223"/>
      <c r="GD11" s="223"/>
      <c r="GE11" s="223"/>
      <c r="GF11" s="223"/>
      <c r="GG11" s="223"/>
      <c r="GH11" s="223"/>
      <c r="GI11" s="223"/>
      <c r="GJ11" s="223"/>
      <c r="GK11" s="223"/>
      <c r="GL11" s="223"/>
      <c r="GM11" s="223"/>
      <c r="GN11" s="223"/>
      <c r="GO11" s="223"/>
      <c r="GP11" s="223"/>
      <c r="GQ11" s="223"/>
      <c r="GR11" s="223"/>
      <c r="GS11" s="223"/>
      <c r="GT11" s="223"/>
      <c r="GU11" s="223"/>
      <c r="GV11" s="223"/>
      <c r="GW11" s="223"/>
      <c r="GX11" s="223"/>
      <c r="GY11" s="223"/>
      <c r="GZ11" s="223"/>
      <c r="HA11" s="223"/>
      <c r="HB11" s="223"/>
      <c r="HC11" s="223"/>
      <c r="HD11" s="223"/>
      <c r="HE11" s="223"/>
      <c r="HF11" s="223"/>
      <c r="HG11" s="223"/>
      <c r="HH11" s="223"/>
      <c r="HI11" s="223"/>
      <c r="HJ11" s="223"/>
      <c r="HK11" s="223"/>
      <c r="HL11" s="223"/>
      <c r="HM11" s="223"/>
      <c r="HN11" s="223"/>
      <c r="HO11" s="223"/>
      <c r="HP11" s="223"/>
      <c r="HQ11" s="223"/>
      <c r="HR11" s="223"/>
      <c r="HS11" s="223"/>
      <c r="HT11" s="223"/>
      <c r="HU11" s="223"/>
      <c r="HV11" s="223"/>
    </row>
    <row r="12" spans="1:230" s="216" customFormat="1" ht="18" customHeight="1">
      <c r="A12" s="225"/>
      <c r="B12" s="226" t="s">
        <v>217</v>
      </c>
      <c r="C12" s="226"/>
      <c r="D12" s="226"/>
      <c r="E12" s="226"/>
      <c r="F12" s="226"/>
      <c r="G12" s="227">
        <f t="shared" ref="G12:M12" si="0">G13+G19+G25+G31+G37</f>
        <v>24721</v>
      </c>
      <c r="H12" s="228">
        <f t="shared" si="0"/>
        <v>4020</v>
      </c>
      <c r="I12" s="228">
        <f t="shared" si="0"/>
        <v>9802</v>
      </c>
      <c r="J12" s="228">
        <f t="shared" si="0"/>
        <v>0</v>
      </c>
      <c r="K12" s="228">
        <f t="shared" si="0"/>
        <v>0</v>
      </c>
      <c r="L12" s="229">
        <f t="shared" si="0"/>
        <v>0</v>
      </c>
      <c r="M12" s="228">
        <f t="shared" si="0"/>
        <v>0</v>
      </c>
      <c r="N12" s="230">
        <f>N13+N19+N25+N31+N37</f>
        <v>0</v>
      </c>
      <c r="O12" s="231">
        <f>O13+O19+O25+O31+O37</f>
        <v>5000</v>
      </c>
      <c r="P12" s="232">
        <f t="shared" ref="P12:P42" si="1">SUM(G12:O12)</f>
        <v>43543</v>
      </c>
      <c r="Q12" s="233"/>
      <c r="R12" s="233"/>
      <c r="S12" s="233"/>
      <c r="T12" s="233"/>
      <c r="U12" s="233"/>
      <c r="V12" s="233"/>
      <c r="W12" s="233"/>
      <c r="X12" s="233"/>
    </row>
    <row r="13" spans="1:230" s="216" customFormat="1" ht="18" customHeight="1">
      <c r="A13" s="234"/>
      <c r="B13" s="235"/>
      <c r="C13" s="235">
        <v>1</v>
      </c>
      <c r="D13" s="235" t="s">
        <v>218</v>
      </c>
      <c r="E13" s="235"/>
      <c r="F13" s="235"/>
      <c r="G13" s="236">
        <f t="shared" ref="G13:M13" si="2">SUM(G14:G18)</f>
        <v>22537</v>
      </c>
      <c r="H13" s="159">
        <f t="shared" si="2"/>
        <v>3655</v>
      </c>
      <c r="I13" s="159">
        <f t="shared" si="2"/>
        <v>9802</v>
      </c>
      <c r="J13" s="159">
        <f t="shared" si="2"/>
        <v>0</v>
      </c>
      <c r="K13" s="159">
        <f t="shared" si="2"/>
        <v>0</v>
      </c>
      <c r="L13" s="237">
        <f t="shared" si="2"/>
        <v>0</v>
      </c>
      <c r="M13" s="159">
        <f t="shared" si="2"/>
        <v>0</v>
      </c>
      <c r="N13" s="238">
        <f>SUM(N14:N18)</f>
        <v>0</v>
      </c>
      <c r="O13" s="159">
        <f>SUM(O14:O18)</f>
        <v>5000</v>
      </c>
      <c r="P13" s="239">
        <f t="shared" si="1"/>
        <v>40994</v>
      </c>
      <c r="Q13" s="233"/>
      <c r="R13" s="233"/>
      <c r="S13" s="233"/>
      <c r="T13" s="233"/>
      <c r="U13" s="233"/>
      <c r="V13" s="233"/>
      <c r="W13" s="233"/>
      <c r="X13" s="233"/>
    </row>
    <row r="14" spans="1:230" ht="14.25">
      <c r="A14" s="240"/>
      <c r="B14" s="241"/>
      <c r="C14" s="241"/>
      <c r="D14" s="241"/>
      <c r="E14" s="241">
        <v>1</v>
      </c>
      <c r="F14" s="241" t="s">
        <v>187</v>
      </c>
      <c r="G14" s="242">
        <v>22537</v>
      </c>
      <c r="H14" s="243">
        <v>3655</v>
      </c>
      <c r="I14" s="243">
        <v>9802</v>
      </c>
      <c r="J14" s="243"/>
      <c r="K14" s="243"/>
      <c r="L14" s="244"/>
      <c r="M14" s="243"/>
      <c r="N14" s="245"/>
      <c r="O14" s="243">
        <v>5000</v>
      </c>
      <c r="P14" s="239">
        <f t="shared" si="1"/>
        <v>40994</v>
      </c>
      <c r="Q14" s="173"/>
      <c r="R14" s="173"/>
      <c r="S14" s="173"/>
      <c r="T14" s="173"/>
      <c r="U14" s="173"/>
      <c r="V14" s="173"/>
      <c r="W14" s="173"/>
      <c r="X14" s="173"/>
    </row>
    <row r="15" spans="1:230" ht="14.25">
      <c r="A15" s="240"/>
      <c r="B15" s="241"/>
      <c r="C15" s="241"/>
      <c r="D15" s="241"/>
      <c r="E15" s="241">
        <v>2</v>
      </c>
      <c r="F15" s="241" t="s">
        <v>188</v>
      </c>
      <c r="G15" s="242"/>
      <c r="H15" s="243"/>
      <c r="I15" s="243"/>
      <c r="J15" s="243"/>
      <c r="K15" s="243"/>
      <c r="L15" s="244"/>
      <c r="M15" s="243"/>
      <c r="N15" s="245"/>
      <c r="O15" s="243"/>
      <c r="P15" s="239">
        <f t="shared" si="1"/>
        <v>0</v>
      </c>
      <c r="Q15" s="173"/>
      <c r="R15" s="173"/>
      <c r="S15" s="173"/>
      <c r="T15" s="173"/>
      <c r="U15" s="173"/>
      <c r="V15" s="173"/>
      <c r="W15" s="173"/>
      <c r="X15" s="173"/>
    </row>
    <row r="16" spans="1:230" ht="14.25">
      <c r="A16" s="240"/>
      <c r="B16" s="241"/>
      <c r="C16" s="241"/>
      <c r="D16" s="241"/>
      <c r="E16" s="241">
        <v>3</v>
      </c>
      <c r="F16" s="241" t="s">
        <v>189</v>
      </c>
      <c r="G16" s="242"/>
      <c r="H16" s="243"/>
      <c r="I16" s="243"/>
      <c r="J16" s="243"/>
      <c r="K16" s="243"/>
      <c r="L16" s="244"/>
      <c r="M16" s="243"/>
      <c r="N16" s="245"/>
      <c r="O16" s="243"/>
      <c r="P16" s="239">
        <f t="shared" si="1"/>
        <v>0</v>
      </c>
      <c r="Q16" s="173"/>
      <c r="R16" s="173"/>
      <c r="S16" s="173"/>
      <c r="T16" s="173"/>
      <c r="U16" s="173"/>
      <c r="V16" s="173"/>
      <c r="W16" s="173"/>
      <c r="X16" s="173"/>
    </row>
    <row r="17" spans="1:24" ht="14.25">
      <c r="A17" s="240"/>
      <c r="B17" s="241"/>
      <c r="C17" s="241"/>
      <c r="D17" s="241"/>
      <c r="E17" s="241">
        <v>4</v>
      </c>
      <c r="F17" s="241" t="s">
        <v>190</v>
      </c>
      <c r="G17" s="242"/>
      <c r="H17" s="243"/>
      <c r="I17" s="243"/>
      <c r="J17" s="243"/>
      <c r="K17" s="243"/>
      <c r="L17" s="244"/>
      <c r="M17" s="243"/>
      <c r="N17" s="245"/>
      <c r="O17" s="243"/>
      <c r="P17" s="239">
        <f t="shared" si="1"/>
        <v>0</v>
      </c>
      <c r="Q17" s="173"/>
      <c r="R17" s="173"/>
      <c r="S17" s="173"/>
      <c r="T17" s="173"/>
      <c r="U17" s="173"/>
      <c r="V17" s="173"/>
      <c r="W17" s="173"/>
      <c r="X17" s="173"/>
    </row>
    <row r="18" spans="1:24" ht="14.25">
      <c r="A18" s="240"/>
      <c r="B18" s="241"/>
      <c r="C18" s="241"/>
      <c r="D18" s="241"/>
      <c r="E18" s="241">
        <v>5</v>
      </c>
      <c r="F18" s="241" t="s">
        <v>191</v>
      </c>
      <c r="G18" s="242"/>
      <c r="H18" s="243"/>
      <c r="I18" s="243"/>
      <c r="J18" s="243"/>
      <c r="K18" s="243"/>
      <c r="L18" s="244"/>
      <c r="M18" s="243"/>
      <c r="N18" s="245"/>
      <c r="O18" s="243"/>
      <c r="P18" s="239">
        <f t="shared" si="1"/>
        <v>0</v>
      </c>
      <c r="Q18" s="173"/>
      <c r="R18" s="173"/>
      <c r="S18" s="173"/>
      <c r="T18" s="173"/>
      <c r="U18" s="173"/>
      <c r="V18" s="173"/>
      <c r="W18" s="173"/>
      <c r="X18" s="173"/>
    </row>
    <row r="19" spans="1:24" s="216" customFormat="1" ht="18" customHeight="1">
      <c r="A19" s="234"/>
      <c r="B19" s="235"/>
      <c r="C19" s="235">
        <v>2</v>
      </c>
      <c r="D19" s="235" t="s">
        <v>219</v>
      </c>
      <c r="E19" s="235"/>
      <c r="F19" s="235"/>
      <c r="G19" s="236">
        <f t="shared" ref="G19:M19" si="3">SUM(G20:G24)</f>
        <v>2184</v>
      </c>
      <c r="H19" s="159">
        <f t="shared" si="3"/>
        <v>365</v>
      </c>
      <c r="I19" s="159">
        <f t="shared" si="3"/>
        <v>0</v>
      </c>
      <c r="J19" s="159">
        <f t="shared" si="3"/>
        <v>0</v>
      </c>
      <c r="K19" s="159">
        <f t="shared" si="3"/>
        <v>0</v>
      </c>
      <c r="L19" s="237">
        <f t="shared" si="3"/>
        <v>0</v>
      </c>
      <c r="M19" s="237">
        <f t="shared" si="3"/>
        <v>0</v>
      </c>
      <c r="N19" s="238">
        <f>SUM(N20:N24)</f>
        <v>0</v>
      </c>
      <c r="O19" s="159">
        <f>SUM(O20:O24)</f>
        <v>0</v>
      </c>
      <c r="P19" s="239">
        <f t="shared" si="1"/>
        <v>2549</v>
      </c>
      <c r="Q19" s="233"/>
      <c r="R19" s="233"/>
      <c r="S19" s="233"/>
      <c r="T19" s="233"/>
      <c r="U19" s="233"/>
      <c r="V19" s="233"/>
      <c r="W19" s="233"/>
      <c r="X19" s="233"/>
    </row>
    <row r="20" spans="1:24" ht="14.25">
      <c r="A20" s="240"/>
      <c r="B20" s="241"/>
      <c r="C20" s="241"/>
      <c r="D20" s="241"/>
      <c r="E20" s="241">
        <v>1</v>
      </c>
      <c r="F20" s="241" t="s">
        <v>187</v>
      </c>
      <c r="G20" s="242">
        <v>2184</v>
      </c>
      <c r="H20" s="243">
        <v>365</v>
      </c>
      <c r="I20" s="243"/>
      <c r="J20" s="243"/>
      <c r="K20" s="243"/>
      <c r="L20" s="244"/>
      <c r="M20" s="243"/>
      <c r="N20" s="245"/>
      <c r="O20" s="243"/>
      <c r="P20" s="239">
        <f t="shared" si="1"/>
        <v>2549</v>
      </c>
      <c r="Q20" s="173"/>
      <c r="R20" s="173"/>
      <c r="S20" s="173"/>
      <c r="T20" s="173"/>
      <c r="U20" s="173"/>
      <c r="V20" s="173"/>
      <c r="W20" s="173"/>
      <c r="X20" s="173"/>
    </row>
    <row r="21" spans="1:24" ht="14.25">
      <c r="A21" s="240"/>
      <c r="B21" s="241"/>
      <c r="C21" s="241"/>
      <c r="D21" s="241"/>
      <c r="E21" s="241">
        <v>2</v>
      </c>
      <c r="F21" s="241" t="s">
        <v>188</v>
      </c>
      <c r="G21" s="242"/>
      <c r="H21" s="243"/>
      <c r="I21" s="243"/>
      <c r="J21" s="243"/>
      <c r="K21" s="243"/>
      <c r="L21" s="244"/>
      <c r="M21" s="243"/>
      <c r="N21" s="245"/>
      <c r="O21" s="243"/>
      <c r="P21" s="239">
        <f t="shared" si="1"/>
        <v>0</v>
      </c>
      <c r="Q21" s="173"/>
      <c r="R21" s="173"/>
      <c r="S21" s="173"/>
      <c r="T21" s="173"/>
      <c r="U21" s="173"/>
      <c r="V21" s="173"/>
      <c r="W21" s="173"/>
      <c r="X21" s="173"/>
    </row>
    <row r="22" spans="1:24" ht="14.25">
      <c r="A22" s="240"/>
      <c r="B22" s="241"/>
      <c r="C22" s="241"/>
      <c r="D22" s="241"/>
      <c r="E22" s="241">
        <v>3</v>
      </c>
      <c r="F22" s="241" t="s">
        <v>189</v>
      </c>
      <c r="G22" s="242"/>
      <c r="H22" s="243"/>
      <c r="I22" s="243"/>
      <c r="J22" s="243"/>
      <c r="K22" s="243"/>
      <c r="L22" s="244"/>
      <c r="M22" s="243"/>
      <c r="N22" s="245"/>
      <c r="O22" s="243"/>
      <c r="P22" s="239">
        <f t="shared" si="1"/>
        <v>0</v>
      </c>
      <c r="Q22" s="173"/>
      <c r="R22" s="173"/>
      <c r="S22" s="173"/>
      <c r="T22" s="173"/>
      <c r="U22" s="173"/>
      <c r="V22" s="173"/>
      <c r="W22" s="173"/>
      <c r="X22" s="173"/>
    </row>
    <row r="23" spans="1:24" ht="14.25">
      <c r="A23" s="240"/>
      <c r="B23" s="241"/>
      <c r="C23" s="241"/>
      <c r="D23" s="241"/>
      <c r="E23" s="241">
        <v>4</v>
      </c>
      <c r="F23" s="241" t="s">
        <v>190</v>
      </c>
      <c r="G23" s="242"/>
      <c r="H23" s="243"/>
      <c r="I23" s="243"/>
      <c r="J23" s="243"/>
      <c r="K23" s="243"/>
      <c r="L23" s="244"/>
      <c r="M23" s="243"/>
      <c r="N23" s="245"/>
      <c r="O23" s="243"/>
      <c r="P23" s="239">
        <f t="shared" si="1"/>
        <v>0</v>
      </c>
      <c r="Q23" s="173"/>
      <c r="R23" s="173"/>
      <c r="S23" s="173"/>
      <c r="T23" s="173"/>
      <c r="U23" s="173"/>
      <c r="V23" s="173"/>
      <c r="W23" s="173"/>
      <c r="X23" s="173"/>
    </row>
    <row r="24" spans="1:24" ht="14.25">
      <c r="A24" s="240"/>
      <c r="B24" s="241"/>
      <c r="C24" s="241"/>
      <c r="D24" s="241"/>
      <c r="E24" s="241">
        <v>5</v>
      </c>
      <c r="F24" s="241" t="s">
        <v>191</v>
      </c>
      <c r="G24" s="242"/>
      <c r="H24" s="243"/>
      <c r="I24" s="243"/>
      <c r="J24" s="243"/>
      <c r="K24" s="243"/>
      <c r="L24" s="244"/>
      <c r="M24" s="243"/>
      <c r="N24" s="245"/>
      <c r="O24" s="243"/>
      <c r="P24" s="239">
        <f t="shared" si="1"/>
        <v>0</v>
      </c>
      <c r="Q24" s="173"/>
      <c r="R24" s="173"/>
      <c r="S24" s="173"/>
      <c r="T24" s="173"/>
      <c r="U24" s="173"/>
      <c r="V24" s="173"/>
      <c r="W24" s="173"/>
      <c r="X24" s="173"/>
    </row>
    <row r="25" spans="1:24" s="216" customFormat="1" ht="18" customHeight="1">
      <c r="A25" s="234"/>
      <c r="B25" s="235"/>
      <c r="C25" s="235">
        <v>3</v>
      </c>
      <c r="D25" s="235" t="s">
        <v>192</v>
      </c>
      <c r="E25" s="235"/>
      <c r="F25" s="235"/>
      <c r="G25" s="236">
        <f t="shared" ref="G25:M25" si="4">SUM(G26:G30)</f>
        <v>0</v>
      </c>
      <c r="H25" s="159">
        <f t="shared" si="4"/>
        <v>0</v>
      </c>
      <c r="I25" s="159">
        <f t="shared" si="4"/>
        <v>0</v>
      </c>
      <c r="J25" s="159">
        <f t="shared" si="4"/>
        <v>0</v>
      </c>
      <c r="K25" s="159">
        <f t="shared" si="4"/>
        <v>0</v>
      </c>
      <c r="L25" s="237">
        <f t="shared" si="4"/>
        <v>0</v>
      </c>
      <c r="M25" s="237">
        <f t="shared" si="4"/>
        <v>0</v>
      </c>
      <c r="N25" s="238">
        <f>SUM(N26:N30)</f>
        <v>0</v>
      </c>
      <c r="O25" s="159">
        <f>SUM(O26:O30)</f>
        <v>0</v>
      </c>
      <c r="P25" s="239">
        <f t="shared" si="1"/>
        <v>0</v>
      </c>
      <c r="Q25" s="233"/>
      <c r="R25" s="233"/>
      <c r="S25" s="233"/>
      <c r="T25" s="233"/>
      <c r="U25" s="233"/>
      <c r="V25" s="233"/>
      <c r="W25" s="233"/>
      <c r="X25" s="233"/>
    </row>
    <row r="26" spans="1:24" ht="14.25">
      <c r="A26" s="240"/>
      <c r="B26" s="241"/>
      <c r="C26" s="241"/>
      <c r="D26" s="241"/>
      <c r="E26" s="241">
        <v>1</v>
      </c>
      <c r="F26" s="241" t="s">
        <v>187</v>
      </c>
      <c r="G26" s="242"/>
      <c r="H26" s="243"/>
      <c r="I26" s="243"/>
      <c r="J26" s="243"/>
      <c r="K26" s="243"/>
      <c r="L26" s="244"/>
      <c r="M26" s="243"/>
      <c r="N26" s="245"/>
      <c r="O26" s="243"/>
      <c r="P26" s="239">
        <f t="shared" si="1"/>
        <v>0</v>
      </c>
      <c r="Q26" s="173"/>
      <c r="R26" s="173"/>
      <c r="S26" s="173"/>
      <c r="T26" s="173"/>
      <c r="U26" s="173"/>
      <c r="V26" s="173"/>
      <c r="W26" s="173"/>
      <c r="X26" s="173"/>
    </row>
    <row r="27" spans="1:24" ht="14.25">
      <c r="A27" s="240"/>
      <c r="B27" s="241"/>
      <c r="C27" s="241"/>
      <c r="D27" s="241"/>
      <c r="E27" s="241">
        <v>2</v>
      </c>
      <c r="F27" s="241" t="s">
        <v>188</v>
      </c>
      <c r="G27" s="242"/>
      <c r="H27" s="243"/>
      <c r="I27" s="243"/>
      <c r="J27" s="243"/>
      <c r="K27" s="243"/>
      <c r="L27" s="244"/>
      <c r="M27" s="243"/>
      <c r="N27" s="245"/>
      <c r="O27" s="243"/>
      <c r="P27" s="239">
        <f t="shared" si="1"/>
        <v>0</v>
      </c>
      <c r="Q27" s="173"/>
      <c r="R27" s="173"/>
      <c r="S27" s="173"/>
      <c r="T27" s="173"/>
      <c r="U27" s="173"/>
      <c r="V27" s="173"/>
      <c r="W27" s="173"/>
      <c r="X27" s="173"/>
    </row>
    <row r="28" spans="1:24" ht="14.25">
      <c r="A28" s="240"/>
      <c r="B28" s="241"/>
      <c r="C28" s="241"/>
      <c r="D28" s="241"/>
      <c r="E28" s="241">
        <v>3</v>
      </c>
      <c r="F28" s="241" t="s">
        <v>189</v>
      </c>
      <c r="G28" s="242"/>
      <c r="H28" s="243"/>
      <c r="I28" s="243"/>
      <c r="J28" s="243"/>
      <c r="K28" s="243"/>
      <c r="L28" s="244"/>
      <c r="M28" s="243"/>
      <c r="N28" s="245"/>
      <c r="O28" s="243"/>
      <c r="P28" s="239">
        <f t="shared" si="1"/>
        <v>0</v>
      </c>
      <c r="Q28" s="173"/>
      <c r="R28" s="173"/>
      <c r="S28" s="173"/>
      <c r="T28" s="173"/>
      <c r="U28" s="173"/>
      <c r="V28" s="173"/>
      <c r="W28" s="173"/>
      <c r="X28" s="173"/>
    </row>
    <row r="29" spans="1:24" ht="14.25">
      <c r="A29" s="240"/>
      <c r="B29" s="241"/>
      <c r="C29" s="241"/>
      <c r="D29" s="241"/>
      <c r="E29" s="241">
        <v>4</v>
      </c>
      <c r="F29" s="241" t="s">
        <v>190</v>
      </c>
      <c r="G29" s="242"/>
      <c r="H29" s="243"/>
      <c r="I29" s="243"/>
      <c r="J29" s="243"/>
      <c r="K29" s="243"/>
      <c r="L29" s="244"/>
      <c r="M29" s="243"/>
      <c r="N29" s="245"/>
      <c r="O29" s="243"/>
      <c r="P29" s="239">
        <f t="shared" si="1"/>
        <v>0</v>
      </c>
      <c r="Q29" s="173"/>
      <c r="R29" s="173"/>
      <c r="S29" s="173"/>
      <c r="T29" s="173"/>
      <c r="U29" s="173"/>
      <c r="V29" s="173"/>
      <c r="W29" s="173"/>
      <c r="X29" s="173"/>
    </row>
    <row r="30" spans="1:24" ht="14.25">
      <c r="A30" s="240"/>
      <c r="B30" s="241"/>
      <c r="C30" s="241"/>
      <c r="D30" s="241"/>
      <c r="E30" s="241">
        <v>5</v>
      </c>
      <c r="F30" s="241" t="s">
        <v>191</v>
      </c>
      <c r="G30" s="242"/>
      <c r="H30" s="243"/>
      <c r="I30" s="243"/>
      <c r="J30" s="243"/>
      <c r="K30" s="243"/>
      <c r="L30" s="244"/>
      <c r="M30" s="243"/>
      <c r="N30" s="245"/>
      <c r="O30" s="243"/>
      <c r="P30" s="239">
        <f t="shared" si="1"/>
        <v>0</v>
      </c>
      <c r="Q30" s="173"/>
      <c r="R30" s="173"/>
      <c r="S30" s="173"/>
      <c r="T30" s="173"/>
      <c r="U30" s="173"/>
      <c r="V30" s="173"/>
      <c r="W30" s="173"/>
      <c r="X30" s="173"/>
    </row>
    <row r="31" spans="1:24" s="216" customFormat="1" ht="18" customHeight="1">
      <c r="A31" s="234"/>
      <c r="B31" s="235"/>
      <c r="C31" s="235">
        <v>4</v>
      </c>
      <c r="D31" s="235" t="s">
        <v>192</v>
      </c>
      <c r="E31" s="235"/>
      <c r="F31" s="235"/>
      <c r="G31" s="236">
        <f t="shared" ref="G31:M31" si="5">SUM(G32:G36)</f>
        <v>0</v>
      </c>
      <c r="H31" s="159">
        <f t="shared" si="5"/>
        <v>0</v>
      </c>
      <c r="I31" s="159">
        <f t="shared" si="5"/>
        <v>0</v>
      </c>
      <c r="J31" s="159">
        <f t="shared" si="5"/>
        <v>0</v>
      </c>
      <c r="K31" s="159">
        <f t="shared" si="5"/>
        <v>0</v>
      </c>
      <c r="L31" s="237">
        <f t="shared" si="5"/>
        <v>0</v>
      </c>
      <c r="M31" s="237">
        <f t="shared" si="5"/>
        <v>0</v>
      </c>
      <c r="N31" s="238">
        <f>SUM(N32:N36)</f>
        <v>0</v>
      </c>
      <c r="O31" s="159">
        <f>SUM(O32:O36)</f>
        <v>0</v>
      </c>
      <c r="P31" s="239">
        <f t="shared" si="1"/>
        <v>0</v>
      </c>
      <c r="Q31" s="233"/>
      <c r="R31" s="233"/>
      <c r="S31" s="233"/>
      <c r="T31" s="233"/>
      <c r="U31" s="233"/>
      <c r="V31" s="233"/>
      <c r="W31" s="233"/>
      <c r="X31" s="233"/>
    </row>
    <row r="32" spans="1:24" ht="14.25">
      <c r="A32" s="240"/>
      <c r="B32" s="241"/>
      <c r="C32" s="241"/>
      <c r="D32" s="241"/>
      <c r="E32" s="241">
        <v>1</v>
      </c>
      <c r="F32" s="241" t="s">
        <v>187</v>
      </c>
      <c r="G32" s="242"/>
      <c r="H32" s="243"/>
      <c r="I32" s="243"/>
      <c r="J32" s="243"/>
      <c r="K32" s="243"/>
      <c r="L32" s="244"/>
      <c r="M32" s="243"/>
      <c r="N32" s="245"/>
      <c r="O32" s="243"/>
      <c r="P32" s="239">
        <f t="shared" si="1"/>
        <v>0</v>
      </c>
      <c r="Q32" s="173"/>
      <c r="R32" s="173"/>
      <c r="S32" s="173"/>
      <c r="T32" s="173"/>
      <c r="U32" s="173"/>
      <c r="V32" s="173"/>
      <c r="W32" s="173"/>
      <c r="X32" s="173"/>
    </row>
    <row r="33" spans="1:24" ht="14.25">
      <c r="A33" s="240"/>
      <c r="B33" s="241"/>
      <c r="C33" s="241"/>
      <c r="D33" s="241"/>
      <c r="E33" s="241">
        <v>2</v>
      </c>
      <c r="F33" s="241" t="s">
        <v>188</v>
      </c>
      <c r="G33" s="242"/>
      <c r="H33" s="243"/>
      <c r="I33" s="243"/>
      <c r="J33" s="243"/>
      <c r="K33" s="243"/>
      <c r="L33" s="244"/>
      <c r="M33" s="243"/>
      <c r="N33" s="245"/>
      <c r="O33" s="243"/>
      <c r="P33" s="239">
        <f t="shared" si="1"/>
        <v>0</v>
      </c>
      <c r="Q33" s="173"/>
      <c r="R33" s="173"/>
      <c r="S33" s="173"/>
      <c r="T33" s="173"/>
      <c r="U33" s="173"/>
      <c r="V33" s="173"/>
      <c r="W33" s="173"/>
      <c r="X33" s="173"/>
    </row>
    <row r="34" spans="1:24" ht="14.25">
      <c r="A34" s="240"/>
      <c r="B34" s="241"/>
      <c r="C34" s="241"/>
      <c r="D34" s="241"/>
      <c r="E34" s="241">
        <v>3</v>
      </c>
      <c r="F34" s="241" t="s">
        <v>189</v>
      </c>
      <c r="G34" s="242"/>
      <c r="H34" s="243"/>
      <c r="I34" s="243"/>
      <c r="J34" s="243"/>
      <c r="K34" s="243"/>
      <c r="L34" s="244"/>
      <c r="M34" s="243"/>
      <c r="N34" s="245"/>
      <c r="O34" s="243"/>
      <c r="P34" s="239">
        <f t="shared" si="1"/>
        <v>0</v>
      </c>
      <c r="Q34" s="173"/>
      <c r="R34" s="173"/>
      <c r="S34" s="173"/>
      <c r="T34" s="173"/>
      <c r="U34" s="173"/>
      <c r="V34" s="173"/>
      <c r="W34" s="173"/>
      <c r="X34" s="173"/>
    </row>
    <row r="35" spans="1:24" ht="14.25">
      <c r="A35" s="240"/>
      <c r="B35" s="241"/>
      <c r="C35" s="241"/>
      <c r="D35" s="241"/>
      <c r="E35" s="241">
        <v>4</v>
      </c>
      <c r="F35" s="241" t="s">
        <v>190</v>
      </c>
      <c r="G35" s="242"/>
      <c r="H35" s="243"/>
      <c r="I35" s="243"/>
      <c r="J35" s="243"/>
      <c r="K35" s="243"/>
      <c r="L35" s="244"/>
      <c r="M35" s="243"/>
      <c r="N35" s="245"/>
      <c r="O35" s="243"/>
      <c r="P35" s="239">
        <f t="shared" si="1"/>
        <v>0</v>
      </c>
      <c r="Q35" s="173"/>
      <c r="R35" s="173"/>
      <c r="S35" s="173"/>
      <c r="T35" s="173"/>
      <c r="U35" s="173"/>
      <c r="V35" s="173"/>
      <c r="W35" s="173"/>
      <c r="X35" s="173"/>
    </row>
    <row r="36" spans="1:24" ht="14.25">
      <c r="A36" s="240"/>
      <c r="B36" s="241"/>
      <c r="C36" s="241"/>
      <c r="D36" s="241"/>
      <c r="E36" s="241">
        <v>5</v>
      </c>
      <c r="F36" s="241" t="s">
        <v>191</v>
      </c>
      <c r="G36" s="242"/>
      <c r="H36" s="243"/>
      <c r="I36" s="243"/>
      <c r="J36" s="243"/>
      <c r="K36" s="243"/>
      <c r="L36" s="244"/>
      <c r="M36" s="243"/>
      <c r="N36" s="245"/>
      <c r="O36" s="243"/>
      <c r="P36" s="239">
        <f t="shared" si="1"/>
        <v>0</v>
      </c>
      <c r="Q36" s="173"/>
      <c r="R36" s="173"/>
      <c r="S36" s="173"/>
      <c r="T36" s="173"/>
      <c r="U36" s="173"/>
      <c r="V36" s="173"/>
      <c r="W36" s="173"/>
      <c r="X36" s="173"/>
    </row>
    <row r="37" spans="1:24" s="216" customFormat="1" ht="18" customHeight="1">
      <c r="A37" s="234"/>
      <c r="B37" s="235"/>
      <c r="C37" s="235">
        <v>5</v>
      </c>
      <c r="D37" s="235" t="s">
        <v>192</v>
      </c>
      <c r="E37" s="235"/>
      <c r="F37" s="235"/>
      <c r="G37" s="236">
        <f t="shared" ref="G37:M37" si="6">SUM(G38:G42)</f>
        <v>0</v>
      </c>
      <c r="H37" s="159">
        <f t="shared" si="6"/>
        <v>0</v>
      </c>
      <c r="I37" s="159">
        <f t="shared" si="6"/>
        <v>0</v>
      </c>
      <c r="J37" s="159">
        <f t="shared" si="6"/>
        <v>0</v>
      </c>
      <c r="K37" s="159">
        <f t="shared" si="6"/>
        <v>0</v>
      </c>
      <c r="L37" s="237">
        <f t="shared" si="6"/>
        <v>0</v>
      </c>
      <c r="M37" s="237">
        <f t="shared" si="6"/>
        <v>0</v>
      </c>
      <c r="N37" s="238">
        <f>SUM(N38:N42)</f>
        <v>0</v>
      </c>
      <c r="O37" s="159">
        <f>SUM(O38:O42)</f>
        <v>0</v>
      </c>
      <c r="P37" s="239">
        <f t="shared" si="1"/>
        <v>0</v>
      </c>
      <c r="Q37" s="233"/>
      <c r="R37" s="233"/>
      <c r="S37" s="233"/>
      <c r="T37" s="233"/>
      <c r="U37" s="233"/>
      <c r="V37" s="233"/>
      <c r="W37" s="233"/>
      <c r="X37" s="233"/>
    </row>
    <row r="38" spans="1:24" s="216" customFormat="1" ht="14.25">
      <c r="A38" s="234"/>
      <c r="B38" s="235"/>
      <c r="C38" s="235"/>
      <c r="D38" s="241"/>
      <c r="E38" s="241">
        <v>1</v>
      </c>
      <c r="F38" s="241" t="s">
        <v>187</v>
      </c>
      <c r="G38" s="236"/>
      <c r="H38" s="159"/>
      <c r="I38" s="159"/>
      <c r="J38" s="159"/>
      <c r="K38" s="159"/>
      <c r="L38" s="237"/>
      <c r="M38" s="159"/>
      <c r="N38" s="238"/>
      <c r="O38" s="159"/>
      <c r="P38" s="239">
        <f t="shared" si="1"/>
        <v>0</v>
      </c>
      <c r="Q38" s="233"/>
      <c r="R38" s="233"/>
      <c r="S38" s="233"/>
      <c r="T38" s="233"/>
      <c r="U38" s="233"/>
      <c r="V38" s="233"/>
      <c r="W38" s="233"/>
      <c r="X38" s="233"/>
    </row>
    <row r="39" spans="1:24" s="216" customFormat="1" ht="14.25">
      <c r="A39" s="234"/>
      <c r="B39" s="235"/>
      <c r="C39" s="235"/>
      <c r="D39" s="241"/>
      <c r="E39" s="241">
        <v>2</v>
      </c>
      <c r="F39" s="241" t="s">
        <v>188</v>
      </c>
      <c r="G39" s="236"/>
      <c r="H39" s="159"/>
      <c r="I39" s="159"/>
      <c r="J39" s="159"/>
      <c r="K39" s="159"/>
      <c r="L39" s="237"/>
      <c r="M39" s="159"/>
      <c r="N39" s="238"/>
      <c r="O39" s="159"/>
      <c r="P39" s="239">
        <f t="shared" si="1"/>
        <v>0</v>
      </c>
      <c r="Q39" s="233"/>
      <c r="R39" s="233"/>
      <c r="S39" s="233"/>
      <c r="T39" s="233"/>
      <c r="U39" s="233"/>
      <c r="V39" s="233"/>
      <c r="W39" s="233"/>
      <c r="X39" s="233"/>
    </row>
    <row r="40" spans="1:24" s="216" customFormat="1" ht="14.25">
      <c r="A40" s="234"/>
      <c r="B40" s="235"/>
      <c r="C40" s="235"/>
      <c r="D40" s="241"/>
      <c r="E40" s="241">
        <v>3</v>
      </c>
      <c r="F40" s="241" t="s">
        <v>189</v>
      </c>
      <c r="G40" s="236"/>
      <c r="H40" s="159"/>
      <c r="I40" s="159"/>
      <c r="J40" s="159"/>
      <c r="K40" s="159"/>
      <c r="L40" s="237"/>
      <c r="M40" s="159"/>
      <c r="N40" s="238"/>
      <c r="O40" s="159"/>
      <c r="P40" s="239">
        <f t="shared" si="1"/>
        <v>0</v>
      </c>
      <c r="Q40" s="233"/>
      <c r="R40" s="233"/>
      <c r="S40" s="233"/>
      <c r="T40" s="233"/>
      <c r="U40" s="233"/>
      <c r="V40" s="233"/>
      <c r="W40" s="233"/>
      <c r="X40" s="233"/>
    </row>
    <row r="41" spans="1:24" s="216" customFormat="1" ht="14.25">
      <c r="A41" s="234"/>
      <c r="B41" s="235"/>
      <c r="C41" s="235"/>
      <c r="D41" s="241"/>
      <c r="E41" s="241">
        <v>4</v>
      </c>
      <c r="F41" s="241" t="s">
        <v>190</v>
      </c>
      <c r="G41" s="236"/>
      <c r="H41" s="159"/>
      <c r="I41" s="159"/>
      <c r="J41" s="159"/>
      <c r="K41" s="159"/>
      <c r="L41" s="237"/>
      <c r="M41" s="159"/>
      <c r="N41" s="238"/>
      <c r="O41" s="159"/>
      <c r="P41" s="239">
        <f t="shared" si="1"/>
        <v>0</v>
      </c>
      <c r="Q41" s="233"/>
      <c r="R41" s="233"/>
      <c r="S41" s="233"/>
      <c r="T41" s="233"/>
      <c r="U41" s="233"/>
      <c r="V41" s="233"/>
      <c r="W41" s="233"/>
      <c r="X41" s="233"/>
    </row>
    <row r="42" spans="1:24" ht="15" thickBot="1">
      <c r="A42" s="246"/>
      <c r="B42" s="247"/>
      <c r="C42" s="247"/>
      <c r="D42" s="247"/>
      <c r="E42" s="247">
        <v>5</v>
      </c>
      <c r="F42" s="248" t="s">
        <v>191</v>
      </c>
      <c r="G42" s="249"/>
      <c r="H42" s="250"/>
      <c r="I42" s="250"/>
      <c r="J42" s="250"/>
      <c r="K42" s="250"/>
      <c r="L42" s="251"/>
      <c r="M42" s="250"/>
      <c r="N42" s="252"/>
      <c r="O42" s="250"/>
      <c r="P42" s="253">
        <f t="shared" si="1"/>
        <v>0</v>
      </c>
      <c r="Q42" s="173"/>
      <c r="R42" s="173"/>
      <c r="S42" s="173"/>
      <c r="T42" s="173"/>
      <c r="U42" s="173"/>
      <c r="V42" s="173"/>
      <c r="W42" s="173"/>
      <c r="X42" s="173"/>
    </row>
    <row r="43" spans="1:24" ht="12.75" customHeight="1" thickTop="1">
      <c r="A43" s="173"/>
      <c r="B43" s="173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</row>
    <row r="44" spans="1:24" ht="37.5" customHeight="1">
      <c r="A44" s="173"/>
      <c r="B44" s="173"/>
      <c r="C44" s="173"/>
      <c r="D44" s="173"/>
      <c r="E44" s="173"/>
      <c r="F44" s="479" t="s">
        <v>164</v>
      </c>
      <c r="G44" s="172" t="s">
        <v>142</v>
      </c>
      <c r="H44" s="336" t="s">
        <v>165</v>
      </c>
      <c r="I44" s="255"/>
      <c r="J44" s="173"/>
      <c r="K44" s="479" t="s">
        <v>166</v>
      </c>
      <c r="L44" s="254" t="s">
        <v>142</v>
      </c>
      <c r="M44" s="254" t="s">
        <v>167</v>
      </c>
      <c r="N44" s="255"/>
      <c r="O44" s="173"/>
      <c r="P44" s="173"/>
      <c r="Q44" s="173"/>
      <c r="R44" s="173"/>
      <c r="S44" s="173"/>
      <c r="T44" s="173"/>
      <c r="U44" s="173"/>
      <c r="V44" s="173"/>
      <c r="W44" s="173"/>
      <c r="X44" s="173"/>
    </row>
    <row r="45" spans="1:24" ht="14.25">
      <c r="A45" s="173"/>
      <c r="B45" s="173"/>
      <c r="C45" s="173"/>
      <c r="D45" s="173"/>
      <c r="E45" s="173"/>
      <c r="F45" s="480"/>
      <c r="G45" s="172" t="s">
        <v>168</v>
      </c>
      <c r="H45" s="254"/>
      <c r="I45" s="255"/>
      <c r="J45" s="173"/>
      <c r="K45" s="480"/>
      <c r="L45" s="172" t="s">
        <v>168</v>
      </c>
      <c r="M45" s="256"/>
      <c r="N45" s="257"/>
      <c r="O45" s="173"/>
      <c r="P45" s="173"/>
      <c r="Q45" s="173"/>
      <c r="R45" s="173"/>
      <c r="S45" s="173"/>
      <c r="T45" s="173"/>
      <c r="U45" s="173"/>
      <c r="V45" s="173"/>
      <c r="W45" s="173"/>
      <c r="X45" s="173"/>
    </row>
    <row r="46" spans="1:24" ht="14.25">
      <c r="A46" s="173"/>
      <c r="B46" s="173"/>
      <c r="C46" s="173"/>
      <c r="D46" s="173"/>
      <c r="E46" s="173"/>
      <c r="F46" s="481"/>
      <c r="G46" s="172" t="s">
        <v>145</v>
      </c>
      <c r="H46" s="338" t="s">
        <v>252</v>
      </c>
      <c r="I46" s="257"/>
      <c r="J46" s="173"/>
      <c r="K46" s="481"/>
      <c r="L46" s="172" t="s">
        <v>145</v>
      </c>
      <c r="M46" s="338" t="s">
        <v>252</v>
      </c>
      <c r="N46" s="257"/>
      <c r="O46" s="173"/>
      <c r="P46" s="173"/>
      <c r="Q46" s="173"/>
      <c r="R46" s="173"/>
      <c r="S46" s="173"/>
      <c r="T46" s="173"/>
      <c r="U46" s="173"/>
      <c r="V46" s="173"/>
      <c r="W46" s="173"/>
      <c r="X46" s="173"/>
    </row>
    <row r="47" spans="1:24" ht="14.25">
      <c r="A47" s="173"/>
      <c r="B47" s="173"/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</row>
    <row r="48" spans="1:24" ht="14.25">
      <c r="A48" s="173"/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</row>
    <row r="49" spans="1:24" ht="14.25">
      <c r="A49" s="173"/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</row>
    <row r="50" spans="1:24" ht="14.25">
      <c r="A50" s="173"/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</row>
    <row r="51" spans="1:24" ht="14.25">
      <c r="A51" s="173"/>
      <c r="B51" s="173"/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</row>
    <row r="52" spans="1:24" ht="14.25">
      <c r="A52" s="173"/>
      <c r="B52" s="173"/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</row>
    <row r="53" spans="1:24" ht="14.25">
      <c r="A53" s="173"/>
      <c r="B53" s="173"/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</row>
    <row r="54" spans="1:24" ht="14.25">
      <c r="A54" s="173"/>
      <c r="B54" s="173"/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</row>
    <row r="55" spans="1:24" ht="14.25">
      <c r="A55" s="173"/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</row>
    <row r="56" spans="1:24" ht="14.25">
      <c r="A56" s="173"/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</row>
    <row r="57" spans="1:24" ht="14.25">
      <c r="A57" s="173"/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</row>
    <row r="58" spans="1:24" ht="14.25">
      <c r="A58" s="173"/>
      <c r="B58" s="173"/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</row>
    <row r="59" spans="1:24" ht="14.25">
      <c r="A59" s="173"/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</row>
    <row r="60" spans="1:24" ht="14.25">
      <c r="A60" s="173"/>
      <c r="B60" s="173"/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</row>
    <row r="61" spans="1:24" ht="14.25">
      <c r="A61" s="173"/>
      <c r="B61" s="173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</row>
    <row r="62" spans="1:24" ht="14.25">
      <c r="A62" s="173"/>
      <c r="B62" s="173"/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</row>
    <row r="63" spans="1:24" ht="14.25">
      <c r="A63" s="173"/>
      <c r="B63" s="173"/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</row>
    <row r="64" spans="1:24" ht="14.25">
      <c r="A64" s="173"/>
      <c r="B64" s="173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</row>
    <row r="65" spans="1:24" ht="14.25">
      <c r="A65" s="173"/>
      <c r="B65" s="173"/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</row>
    <row r="66" spans="1:24" ht="14.25">
      <c r="A66" s="173"/>
      <c r="B66" s="173"/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</row>
    <row r="67" spans="1:24" ht="14.25">
      <c r="A67" s="173"/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</row>
    <row r="68" spans="1:24" ht="14.25">
      <c r="A68" s="173"/>
      <c r="B68" s="173"/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</row>
    <row r="69" spans="1:24" ht="14.25">
      <c r="A69" s="173"/>
      <c r="B69" s="173"/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</row>
    <row r="70" spans="1:24" ht="14.25">
      <c r="A70" s="173"/>
      <c r="B70" s="173"/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</row>
    <row r="71" spans="1:24" ht="14.25">
      <c r="A71" s="173"/>
      <c r="B71" s="173"/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</row>
    <row r="72" spans="1:24" ht="14.25">
      <c r="A72" s="173"/>
      <c r="B72" s="173"/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</row>
    <row r="73" spans="1:24" ht="14.25">
      <c r="A73" s="173"/>
      <c r="B73" s="173"/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</row>
    <row r="74" spans="1:24" ht="14.25">
      <c r="A74" s="173"/>
      <c r="B74" s="173"/>
      <c r="C74" s="173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</row>
    <row r="75" spans="1:24" ht="14.25">
      <c r="A75" s="173"/>
      <c r="B75" s="173"/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</row>
    <row r="76" spans="1:24" ht="14.25">
      <c r="A76" s="173"/>
      <c r="B76" s="173"/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</row>
    <row r="77" spans="1:24" ht="14.25">
      <c r="A77" s="173"/>
      <c r="B77" s="173"/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</row>
    <row r="78" spans="1:24" ht="14.25">
      <c r="A78" s="173"/>
      <c r="B78" s="173"/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</row>
    <row r="79" spans="1:24" ht="14.25">
      <c r="A79" s="173"/>
      <c r="B79" s="173"/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</row>
    <row r="80" spans="1:24" ht="14.25">
      <c r="A80" s="173"/>
      <c r="B80" s="173"/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</row>
    <row r="81" spans="1:24" ht="14.25">
      <c r="A81" s="173"/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</row>
    <row r="82" spans="1:24" ht="14.25">
      <c r="A82" s="173"/>
      <c r="B82" s="173"/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</row>
    <row r="83" spans="1:24" ht="14.25">
      <c r="A83" s="173"/>
      <c r="B83" s="173"/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</row>
    <row r="84" spans="1:24" ht="14.25">
      <c r="A84" s="173"/>
      <c r="B84" s="173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</row>
    <row r="85" spans="1:24" ht="14.25">
      <c r="A85" s="173"/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</row>
    <row r="86" spans="1:24" ht="14.25">
      <c r="A86" s="173"/>
      <c r="B86" s="173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</row>
    <row r="87" spans="1:24" ht="14.25">
      <c r="A87" s="173"/>
      <c r="B87" s="173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</row>
    <row r="88" spans="1:24" ht="14.25">
      <c r="A88" s="173"/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</row>
    <row r="89" spans="1:24" ht="14.25">
      <c r="A89" s="173"/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</row>
    <row r="90" spans="1:24" ht="14.25">
      <c r="A90" s="173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</row>
    <row r="91" spans="1:24" ht="14.25">
      <c r="A91" s="173"/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</row>
    <row r="92" spans="1:24" ht="14.25">
      <c r="A92" s="173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</row>
    <row r="93" spans="1:24" ht="14.25">
      <c r="A93" s="173"/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</row>
    <row r="94" spans="1:24" ht="14.25">
      <c r="A94" s="173"/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</row>
    <row r="95" spans="1:24" ht="14.25">
      <c r="A95" s="173"/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</row>
    <row r="96" spans="1:24" ht="14.25">
      <c r="A96" s="173"/>
      <c r="B96" s="173"/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</row>
    <row r="97" spans="1:24" ht="14.25">
      <c r="A97" s="173"/>
      <c r="B97" s="173"/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</row>
    <row r="98" spans="1:24" ht="14.25">
      <c r="A98" s="173"/>
      <c r="B98" s="173"/>
      <c r="C98" s="173"/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</row>
    <row r="99" spans="1:24" ht="14.25">
      <c r="A99" s="173"/>
      <c r="B99" s="173"/>
      <c r="C99" s="173"/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</row>
    <row r="100" spans="1:24" ht="14.25">
      <c r="A100" s="173"/>
      <c r="B100" s="173"/>
      <c r="C100" s="173"/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</row>
    <row r="101" spans="1:24" ht="14.25">
      <c r="A101" s="173"/>
      <c r="B101" s="173"/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</row>
    <row r="102" spans="1:24" ht="14.25">
      <c r="A102" s="173"/>
      <c r="B102" s="173"/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</row>
    <row r="103" spans="1:24" ht="14.25">
      <c r="A103" s="173"/>
      <c r="B103" s="173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</row>
    <row r="104" spans="1:24" ht="14.25">
      <c r="A104" s="173"/>
      <c r="B104" s="173"/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</row>
    <row r="105" spans="1:24" ht="14.25">
      <c r="A105" s="173"/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</row>
    <row r="106" spans="1:24" ht="14.25">
      <c r="A106" s="173"/>
      <c r="B106" s="173"/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</row>
    <row r="107" spans="1:24" ht="14.25">
      <c r="A107" s="173"/>
      <c r="B107" s="173"/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/>
      <c r="W107" s="173"/>
      <c r="X107" s="173"/>
    </row>
    <row r="108" spans="1:24" ht="14.25">
      <c r="A108" s="173"/>
      <c r="B108" s="173"/>
      <c r="C108" s="173"/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  <c r="N108" s="173"/>
      <c r="O108" s="173"/>
      <c r="P108" s="173"/>
      <c r="Q108" s="173"/>
      <c r="R108" s="173"/>
      <c r="S108" s="173"/>
      <c r="T108" s="173"/>
      <c r="U108" s="173"/>
      <c r="V108" s="173"/>
      <c r="W108" s="173"/>
      <c r="X108" s="173"/>
    </row>
    <row r="109" spans="1:24" ht="14.25">
      <c r="A109" s="173"/>
      <c r="B109" s="173"/>
      <c r="C109" s="173"/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</row>
    <row r="110" spans="1:24" ht="14.25">
      <c r="A110" s="173"/>
      <c r="B110" s="173"/>
      <c r="C110" s="173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</row>
    <row r="111" spans="1:24" ht="14.25">
      <c r="A111" s="173"/>
      <c r="B111" s="173"/>
      <c r="C111" s="173"/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</row>
  </sheetData>
  <mergeCells count="5">
    <mergeCell ref="A3:F3"/>
    <mergeCell ref="N4:P4"/>
    <mergeCell ref="H6:K6"/>
    <mergeCell ref="F44:F46"/>
    <mergeCell ref="K44:K46"/>
  </mergeCells>
  <pageMargins left="0.2" right="0.2" top="0.25" bottom="0.25" header="0.3" footer="0.3"/>
  <pageSetup scale="6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O26"/>
  <sheetViews>
    <sheetView tabSelected="1" view="pageBreakPreview" zoomScaleNormal="100" zoomScaleSheetLayoutView="100" workbookViewId="0">
      <selection activeCell="O16" sqref="O16"/>
    </sheetView>
  </sheetViews>
  <sheetFormatPr defaultRowHeight="12.75"/>
  <cols>
    <col min="1" max="1" width="2.5703125" style="346" customWidth="1"/>
    <col min="2" max="2" width="44.140625" style="346" customWidth="1"/>
    <col min="3" max="3" width="10.5703125" style="346" customWidth="1"/>
    <col min="4" max="4" width="12.28515625" style="346" customWidth="1"/>
    <col min="5" max="5" width="13.28515625" style="346" customWidth="1"/>
    <col min="6" max="6" width="14" style="346" customWidth="1"/>
    <col min="7" max="7" width="13.140625" style="346" customWidth="1"/>
    <col min="8" max="8" width="13.5703125" style="346" customWidth="1"/>
    <col min="9" max="9" width="10.140625" style="346" customWidth="1"/>
    <col min="10" max="10" width="11.140625" style="346" customWidth="1"/>
    <col min="11" max="11" width="10.85546875" style="346" customWidth="1"/>
    <col min="12" max="256" width="9.140625" style="346"/>
    <col min="257" max="257" width="2.5703125" style="346" customWidth="1"/>
    <col min="258" max="258" width="34.140625" style="346" bestFit="1" customWidth="1"/>
    <col min="259" max="259" width="15.42578125" style="346" customWidth="1"/>
    <col min="260" max="260" width="13.5703125" style="346" customWidth="1"/>
    <col min="261" max="261" width="15.28515625" style="346" customWidth="1"/>
    <col min="262" max="263" width="16.140625" style="346" customWidth="1"/>
    <col min="264" max="265" width="15.28515625" style="346" customWidth="1"/>
    <col min="266" max="266" width="13.7109375" style="346" customWidth="1"/>
    <col min="267" max="267" width="13.5703125" style="346" customWidth="1"/>
    <col min="268" max="512" width="9.140625" style="346"/>
    <col min="513" max="513" width="2.5703125" style="346" customWidth="1"/>
    <col min="514" max="514" width="34.140625" style="346" bestFit="1" customWidth="1"/>
    <col min="515" max="515" width="15.42578125" style="346" customWidth="1"/>
    <col min="516" max="516" width="13.5703125" style="346" customWidth="1"/>
    <col min="517" max="517" width="15.28515625" style="346" customWidth="1"/>
    <col min="518" max="519" width="16.140625" style="346" customWidth="1"/>
    <col min="520" max="521" width="15.28515625" style="346" customWidth="1"/>
    <col min="522" max="522" width="13.7109375" style="346" customWidth="1"/>
    <col min="523" max="523" width="13.5703125" style="346" customWidth="1"/>
    <col min="524" max="768" width="9.140625" style="346"/>
    <col min="769" max="769" width="2.5703125" style="346" customWidth="1"/>
    <col min="770" max="770" width="34.140625" style="346" bestFit="1" customWidth="1"/>
    <col min="771" max="771" width="15.42578125" style="346" customWidth="1"/>
    <col min="772" max="772" width="13.5703125" style="346" customWidth="1"/>
    <col min="773" max="773" width="15.28515625" style="346" customWidth="1"/>
    <col min="774" max="775" width="16.140625" style="346" customWidth="1"/>
    <col min="776" max="777" width="15.28515625" style="346" customWidth="1"/>
    <col min="778" max="778" width="13.7109375" style="346" customWidth="1"/>
    <col min="779" max="779" width="13.5703125" style="346" customWidth="1"/>
    <col min="780" max="1024" width="9.140625" style="346"/>
    <col min="1025" max="1025" width="2.5703125" style="346" customWidth="1"/>
    <col min="1026" max="1026" width="34.140625" style="346" bestFit="1" customWidth="1"/>
    <col min="1027" max="1027" width="15.42578125" style="346" customWidth="1"/>
    <col min="1028" max="1028" width="13.5703125" style="346" customWidth="1"/>
    <col min="1029" max="1029" width="15.28515625" style="346" customWidth="1"/>
    <col min="1030" max="1031" width="16.140625" style="346" customWidth="1"/>
    <col min="1032" max="1033" width="15.28515625" style="346" customWidth="1"/>
    <col min="1034" max="1034" width="13.7109375" style="346" customWidth="1"/>
    <col min="1035" max="1035" width="13.5703125" style="346" customWidth="1"/>
    <col min="1036" max="1280" width="9.140625" style="346"/>
    <col min="1281" max="1281" width="2.5703125" style="346" customWidth="1"/>
    <col min="1282" max="1282" width="34.140625" style="346" bestFit="1" customWidth="1"/>
    <col min="1283" max="1283" width="15.42578125" style="346" customWidth="1"/>
    <col min="1284" max="1284" width="13.5703125" style="346" customWidth="1"/>
    <col min="1285" max="1285" width="15.28515625" style="346" customWidth="1"/>
    <col min="1286" max="1287" width="16.140625" style="346" customWidth="1"/>
    <col min="1288" max="1289" width="15.28515625" style="346" customWidth="1"/>
    <col min="1290" max="1290" width="13.7109375" style="346" customWidth="1"/>
    <col min="1291" max="1291" width="13.5703125" style="346" customWidth="1"/>
    <col min="1292" max="1536" width="9.140625" style="346"/>
    <col min="1537" max="1537" width="2.5703125" style="346" customWidth="1"/>
    <col min="1538" max="1538" width="34.140625" style="346" bestFit="1" customWidth="1"/>
    <col min="1539" max="1539" width="15.42578125" style="346" customWidth="1"/>
    <col min="1540" max="1540" width="13.5703125" style="346" customWidth="1"/>
    <col min="1541" max="1541" width="15.28515625" style="346" customWidth="1"/>
    <col min="1542" max="1543" width="16.140625" style="346" customWidth="1"/>
    <col min="1544" max="1545" width="15.28515625" style="346" customWidth="1"/>
    <col min="1546" max="1546" width="13.7109375" style="346" customWidth="1"/>
    <col min="1547" max="1547" width="13.5703125" style="346" customWidth="1"/>
    <col min="1548" max="1792" width="9.140625" style="346"/>
    <col min="1793" max="1793" width="2.5703125" style="346" customWidth="1"/>
    <col min="1794" max="1794" width="34.140625" style="346" bestFit="1" customWidth="1"/>
    <col min="1795" max="1795" width="15.42578125" style="346" customWidth="1"/>
    <col min="1796" max="1796" width="13.5703125" style="346" customWidth="1"/>
    <col min="1797" max="1797" width="15.28515625" style="346" customWidth="1"/>
    <col min="1798" max="1799" width="16.140625" style="346" customWidth="1"/>
    <col min="1800" max="1801" width="15.28515625" style="346" customWidth="1"/>
    <col min="1802" max="1802" width="13.7109375" style="346" customWidth="1"/>
    <col min="1803" max="1803" width="13.5703125" style="346" customWidth="1"/>
    <col min="1804" max="2048" width="9.140625" style="346"/>
    <col min="2049" max="2049" width="2.5703125" style="346" customWidth="1"/>
    <col min="2050" max="2050" width="34.140625" style="346" bestFit="1" customWidth="1"/>
    <col min="2051" max="2051" width="15.42578125" style="346" customWidth="1"/>
    <col min="2052" max="2052" width="13.5703125" style="346" customWidth="1"/>
    <col min="2053" max="2053" width="15.28515625" style="346" customWidth="1"/>
    <col min="2054" max="2055" width="16.140625" style="346" customWidth="1"/>
    <col min="2056" max="2057" width="15.28515625" style="346" customWidth="1"/>
    <col min="2058" max="2058" width="13.7109375" style="346" customWidth="1"/>
    <col min="2059" max="2059" width="13.5703125" style="346" customWidth="1"/>
    <col min="2060" max="2304" width="9.140625" style="346"/>
    <col min="2305" max="2305" width="2.5703125" style="346" customWidth="1"/>
    <col min="2306" max="2306" width="34.140625" style="346" bestFit="1" customWidth="1"/>
    <col min="2307" max="2307" width="15.42578125" style="346" customWidth="1"/>
    <col min="2308" max="2308" width="13.5703125" style="346" customWidth="1"/>
    <col min="2309" max="2309" width="15.28515625" style="346" customWidth="1"/>
    <col min="2310" max="2311" width="16.140625" style="346" customWidth="1"/>
    <col min="2312" max="2313" width="15.28515625" style="346" customWidth="1"/>
    <col min="2314" max="2314" width="13.7109375" style="346" customWidth="1"/>
    <col min="2315" max="2315" width="13.5703125" style="346" customWidth="1"/>
    <col min="2316" max="2560" width="9.140625" style="346"/>
    <col min="2561" max="2561" width="2.5703125" style="346" customWidth="1"/>
    <col min="2562" max="2562" width="34.140625" style="346" bestFit="1" customWidth="1"/>
    <col min="2563" max="2563" width="15.42578125" style="346" customWidth="1"/>
    <col min="2564" max="2564" width="13.5703125" style="346" customWidth="1"/>
    <col min="2565" max="2565" width="15.28515625" style="346" customWidth="1"/>
    <col min="2566" max="2567" width="16.140625" style="346" customWidth="1"/>
    <col min="2568" max="2569" width="15.28515625" style="346" customWidth="1"/>
    <col min="2570" max="2570" width="13.7109375" style="346" customWidth="1"/>
    <col min="2571" max="2571" width="13.5703125" style="346" customWidth="1"/>
    <col min="2572" max="2816" width="9.140625" style="346"/>
    <col min="2817" max="2817" width="2.5703125" style="346" customWidth="1"/>
    <col min="2818" max="2818" width="34.140625" style="346" bestFit="1" customWidth="1"/>
    <col min="2819" max="2819" width="15.42578125" style="346" customWidth="1"/>
    <col min="2820" max="2820" width="13.5703125" style="346" customWidth="1"/>
    <col min="2821" max="2821" width="15.28515625" style="346" customWidth="1"/>
    <col min="2822" max="2823" width="16.140625" style="346" customWidth="1"/>
    <col min="2824" max="2825" width="15.28515625" style="346" customWidth="1"/>
    <col min="2826" max="2826" width="13.7109375" style="346" customWidth="1"/>
    <col min="2827" max="2827" width="13.5703125" style="346" customWidth="1"/>
    <col min="2828" max="3072" width="9.140625" style="346"/>
    <col min="3073" max="3073" width="2.5703125" style="346" customWidth="1"/>
    <col min="3074" max="3074" width="34.140625" style="346" bestFit="1" customWidth="1"/>
    <col min="3075" max="3075" width="15.42578125" style="346" customWidth="1"/>
    <col min="3076" max="3076" width="13.5703125" style="346" customWidth="1"/>
    <col min="3077" max="3077" width="15.28515625" style="346" customWidth="1"/>
    <col min="3078" max="3079" width="16.140625" style="346" customWidth="1"/>
    <col min="3080" max="3081" width="15.28515625" style="346" customWidth="1"/>
    <col min="3082" max="3082" width="13.7109375" style="346" customWidth="1"/>
    <col min="3083" max="3083" width="13.5703125" style="346" customWidth="1"/>
    <col min="3084" max="3328" width="9.140625" style="346"/>
    <col min="3329" max="3329" width="2.5703125" style="346" customWidth="1"/>
    <col min="3330" max="3330" width="34.140625" style="346" bestFit="1" customWidth="1"/>
    <col min="3331" max="3331" width="15.42578125" style="346" customWidth="1"/>
    <col min="3332" max="3332" width="13.5703125" style="346" customWidth="1"/>
    <col min="3333" max="3333" width="15.28515625" style="346" customWidth="1"/>
    <col min="3334" max="3335" width="16.140625" style="346" customWidth="1"/>
    <col min="3336" max="3337" width="15.28515625" style="346" customWidth="1"/>
    <col min="3338" max="3338" width="13.7109375" style="346" customWidth="1"/>
    <col min="3339" max="3339" width="13.5703125" style="346" customWidth="1"/>
    <col min="3340" max="3584" width="9.140625" style="346"/>
    <col min="3585" max="3585" width="2.5703125" style="346" customWidth="1"/>
    <col min="3586" max="3586" width="34.140625" style="346" bestFit="1" customWidth="1"/>
    <col min="3587" max="3587" width="15.42578125" style="346" customWidth="1"/>
    <col min="3588" max="3588" width="13.5703125" style="346" customWidth="1"/>
    <col min="3589" max="3589" width="15.28515625" style="346" customWidth="1"/>
    <col min="3590" max="3591" width="16.140625" style="346" customWidth="1"/>
    <col min="3592" max="3593" width="15.28515625" style="346" customWidth="1"/>
    <col min="3594" max="3594" width="13.7109375" style="346" customWidth="1"/>
    <col min="3595" max="3595" width="13.5703125" style="346" customWidth="1"/>
    <col min="3596" max="3840" width="9.140625" style="346"/>
    <col min="3841" max="3841" width="2.5703125" style="346" customWidth="1"/>
    <col min="3842" max="3842" width="34.140625" style="346" bestFit="1" customWidth="1"/>
    <col min="3843" max="3843" width="15.42578125" style="346" customWidth="1"/>
    <col min="3844" max="3844" width="13.5703125" style="346" customWidth="1"/>
    <col min="3845" max="3845" width="15.28515625" style="346" customWidth="1"/>
    <col min="3846" max="3847" width="16.140625" style="346" customWidth="1"/>
    <col min="3848" max="3849" width="15.28515625" style="346" customWidth="1"/>
    <col min="3850" max="3850" width="13.7109375" style="346" customWidth="1"/>
    <col min="3851" max="3851" width="13.5703125" style="346" customWidth="1"/>
    <col min="3852" max="4096" width="9.140625" style="346"/>
    <col min="4097" max="4097" width="2.5703125" style="346" customWidth="1"/>
    <col min="4098" max="4098" width="34.140625" style="346" bestFit="1" customWidth="1"/>
    <col min="4099" max="4099" width="15.42578125" style="346" customWidth="1"/>
    <col min="4100" max="4100" width="13.5703125" style="346" customWidth="1"/>
    <col min="4101" max="4101" width="15.28515625" style="346" customWidth="1"/>
    <col min="4102" max="4103" width="16.140625" style="346" customWidth="1"/>
    <col min="4104" max="4105" width="15.28515625" style="346" customWidth="1"/>
    <col min="4106" max="4106" width="13.7109375" style="346" customWidth="1"/>
    <col min="4107" max="4107" width="13.5703125" style="346" customWidth="1"/>
    <col min="4108" max="4352" width="9.140625" style="346"/>
    <col min="4353" max="4353" width="2.5703125" style="346" customWidth="1"/>
    <col min="4354" max="4354" width="34.140625" style="346" bestFit="1" customWidth="1"/>
    <col min="4355" max="4355" width="15.42578125" style="346" customWidth="1"/>
    <col min="4356" max="4356" width="13.5703125" style="346" customWidth="1"/>
    <col min="4357" max="4357" width="15.28515625" style="346" customWidth="1"/>
    <col min="4358" max="4359" width="16.140625" style="346" customWidth="1"/>
    <col min="4360" max="4361" width="15.28515625" style="346" customWidth="1"/>
    <col min="4362" max="4362" width="13.7109375" style="346" customWidth="1"/>
    <col min="4363" max="4363" width="13.5703125" style="346" customWidth="1"/>
    <col min="4364" max="4608" width="9.140625" style="346"/>
    <col min="4609" max="4609" width="2.5703125" style="346" customWidth="1"/>
    <col min="4610" max="4610" width="34.140625" style="346" bestFit="1" customWidth="1"/>
    <col min="4611" max="4611" width="15.42578125" style="346" customWidth="1"/>
    <col min="4612" max="4612" width="13.5703125" style="346" customWidth="1"/>
    <col min="4613" max="4613" width="15.28515625" style="346" customWidth="1"/>
    <col min="4614" max="4615" width="16.140625" style="346" customWidth="1"/>
    <col min="4616" max="4617" width="15.28515625" style="346" customWidth="1"/>
    <col min="4618" max="4618" width="13.7109375" style="346" customWidth="1"/>
    <col min="4619" max="4619" width="13.5703125" style="346" customWidth="1"/>
    <col min="4620" max="4864" width="9.140625" style="346"/>
    <col min="4865" max="4865" width="2.5703125" style="346" customWidth="1"/>
    <col min="4866" max="4866" width="34.140625" style="346" bestFit="1" customWidth="1"/>
    <col min="4867" max="4867" width="15.42578125" style="346" customWidth="1"/>
    <col min="4868" max="4868" width="13.5703125" style="346" customWidth="1"/>
    <col min="4869" max="4869" width="15.28515625" style="346" customWidth="1"/>
    <col min="4870" max="4871" width="16.140625" style="346" customWidth="1"/>
    <col min="4872" max="4873" width="15.28515625" style="346" customWidth="1"/>
    <col min="4874" max="4874" width="13.7109375" style="346" customWidth="1"/>
    <col min="4875" max="4875" width="13.5703125" style="346" customWidth="1"/>
    <col min="4876" max="5120" width="9.140625" style="346"/>
    <col min="5121" max="5121" width="2.5703125" style="346" customWidth="1"/>
    <col min="5122" max="5122" width="34.140625" style="346" bestFit="1" customWidth="1"/>
    <col min="5123" max="5123" width="15.42578125" style="346" customWidth="1"/>
    <col min="5124" max="5124" width="13.5703125" style="346" customWidth="1"/>
    <col min="5125" max="5125" width="15.28515625" style="346" customWidth="1"/>
    <col min="5126" max="5127" width="16.140625" style="346" customWidth="1"/>
    <col min="5128" max="5129" width="15.28515625" style="346" customWidth="1"/>
    <col min="5130" max="5130" width="13.7109375" style="346" customWidth="1"/>
    <col min="5131" max="5131" width="13.5703125" style="346" customWidth="1"/>
    <col min="5132" max="5376" width="9.140625" style="346"/>
    <col min="5377" max="5377" width="2.5703125" style="346" customWidth="1"/>
    <col min="5378" max="5378" width="34.140625" style="346" bestFit="1" customWidth="1"/>
    <col min="5379" max="5379" width="15.42578125" style="346" customWidth="1"/>
    <col min="5380" max="5380" width="13.5703125" style="346" customWidth="1"/>
    <col min="5381" max="5381" width="15.28515625" style="346" customWidth="1"/>
    <col min="5382" max="5383" width="16.140625" style="346" customWidth="1"/>
    <col min="5384" max="5385" width="15.28515625" style="346" customWidth="1"/>
    <col min="5386" max="5386" width="13.7109375" style="346" customWidth="1"/>
    <col min="5387" max="5387" width="13.5703125" style="346" customWidth="1"/>
    <col min="5388" max="5632" width="9.140625" style="346"/>
    <col min="5633" max="5633" width="2.5703125" style="346" customWidth="1"/>
    <col min="5634" max="5634" width="34.140625" style="346" bestFit="1" customWidth="1"/>
    <col min="5635" max="5635" width="15.42578125" style="346" customWidth="1"/>
    <col min="5636" max="5636" width="13.5703125" style="346" customWidth="1"/>
    <col min="5637" max="5637" width="15.28515625" style="346" customWidth="1"/>
    <col min="5638" max="5639" width="16.140625" style="346" customWidth="1"/>
    <col min="5640" max="5641" width="15.28515625" style="346" customWidth="1"/>
    <col min="5642" max="5642" width="13.7109375" style="346" customWidth="1"/>
    <col min="5643" max="5643" width="13.5703125" style="346" customWidth="1"/>
    <col min="5644" max="5888" width="9.140625" style="346"/>
    <col min="5889" max="5889" width="2.5703125" style="346" customWidth="1"/>
    <col min="5890" max="5890" width="34.140625" style="346" bestFit="1" customWidth="1"/>
    <col min="5891" max="5891" width="15.42578125" style="346" customWidth="1"/>
    <col min="5892" max="5892" width="13.5703125" style="346" customWidth="1"/>
    <col min="5893" max="5893" width="15.28515625" style="346" customWidth="1"/>
    <col min="5894" max="5895" width="16.140625" style="346" customWidth="1"/>
    <col min="5896" max="5897" width="15.28515625" style="346" customWidth="1"/>
    <col min="5898" max="5898" width="13.7109375" style="346" customWidth="1"/>
    <col min="5899" max="5899" width="13.5703125" style="346" customWidth="1"/>
    <col min="5900" max="6144" width="9.140625" style="346"/>
    <col min="6145" max="6145" width="2.5703125" style="346" customWidth="1"/>
    <col min="6146" max="6146" width="34.140625" style="346" bestFit="1" customWidth="1"/>
    <col min="6147" max="6147" width="15.42578125" style="346" customWidth="1"/>
    <col min="6148" max="6148" width="13.5703125" style="346" customWidth="1"/>
    <col min="6149" max="6149" width="15.28515625" style="346" customWidth="1"/>
    <col min="6150" max="6151" width="16.140625" style="346" customWidth="1"/>
    <col min="6152" max="6153" width="15.28515625" style="346" customWidth="1"/>
    <col min="6154" max="6154" width="13.7109375" style="346" customWidth="1"/>
    <col min="6155" max="6155" width="13.5703125" style="346" customWidth="1"/>
    <col min="6156" max="6400" width="9.140625" style="346"/>
    <col min="6401" max="6401" width="2.5703125" style="346" customWidth="1"/>
    <col min="6402" max="6402" width="34.140625" style="346" bestFit="1" customWidth="1"/>
    <col min="6403" max="6403" width="15.42578125" style="346" customWidth="1"/>
    <col min="6404" max="6404" width="13.5703125" style="346" customWidth="1"/>
    <col min="6405" max="6405" width="15.28515625" style="346" customWidth="1"/>
    <col min="6406" max="6407" width="16.140625" style="346" customWidth="1"/>
    <col min="6408" max="6409" width="15.28515625" style="346" customWidth="1"/>
    <col min="6410" max="6410" width="13.7109375" style="346" customWidth="1"/>
    <col min="6411" max="6411" width="13.5703125" style="346" customWidth="1"/>
    <col min="6412" max="6656" width="9.140625" style="346"/>
    <col min="6657" max="6657" width="2.5703125" style="346" customWidth="1"/>
    <col min="6658" max="6658" width="34.140625" style="346" bestFit="1" customWidth="1"/>
    <col min="6659" max="6659" width="15.42578125" style="346" customWidth="1"/>
    <col min="6660" max="6660" width="13.5703125" style="346" customWidth="1"/>
    <col min="6661" max="6661" width="15.28515625" style="346" customWidth="1"/>
    <col min="6662" max="6663" width="16.140625" style="346" customWidth="1"/>
    <col min="6664" max="6665" width="15.28515625" style="346" customWidth="1"/>
    <col min="6666" max="6666" width="13.7109375" style="346" customWidth="1"/>
    <col min="6667" max="6667" width="13.5703125" style="346" customWidth="1"/>
    <col min="6668" max="6912" width="9.140625" style="346"/>
    <col min="6913" max="6913" width="2.5703125" style="346" customWidth="1"/>
    <col min="6914" max="6914" width="34.140625" style="346" bestFit="1" customWidth="1"/>
    <col min="6915" max="6915" width="15.42578125" style="346" customWidth="1"/>
    <col min="6916" max="6916" width="13.5703125" style="346" customWidth="1"/>
    <col min="6917" max="6917" width="15.28515625" style="346" customWidth="1"/>
    <col min="6918" max="6919" width="16.140625" style="346" customWidth="1"/>
    <col min="6920" max="6921" width="15.28515625" style="346" customWidth="1"/>
    <col min="6922" max="6922" width="13.7109375" style="346" customWidth="1"/>
    <col min="6923" max="6923" width="13.5703125" style="346" customWidth="1"/>
    <col min="6924" max="7168" width="9.140625" style="346"/>
    <col min="7169" max="7169" width="2.5703125" style="346" customWidth="1"/>
    <col min="7170" max="7170" width="34.140625" style="346" bestFit="1" customWidth="1"/>
    <col min="7171" max="7171" width="15.42578125" style="346" customWidth="1"/>
    <col min="7172" max="7172" width="13.5703125" style="346" customWidth="1"/>
    <col min="7173" max="7173" width="15.28515625" style="346" customWidth="1"/>
    <col min="7174" max="7175" width="16.140625" style="346" customWidth="1"/>
    <col min="7176" max="7177" width="15.28515625" style="346" customWidth="1"/>
    <col min="7178" max="7178" width="13.7109375" style="346" customWidth="1"/>
    <col min="7179" max="7179" width="13.5703125" style="346" customWidth="1"/>
    <col min="7180" max="7424" width="9.140625" style="346"/>
    <col min="7425" max="7425" width="2.5703125" style="346" customWidth="1"/>
    <col min="7426" max="7426" width="34.140625" style="346" bestFit="1" customWidth="1"/>
    <col min="7427" max="7427" width="15.42578125" style="346" customWidth="1"/>
    <col min="7428" max="7428" width="13.5703125" style="346" customWidth="1"/>
    <col min="7429" max="7429" width="15.28515625" style="346" customWidth="1"/>
    <col min="7430" max="7431" width="16.140625" style="346" customWidth="1"/>
    <col min="7432" max="7433" width="15.28515625" style="346" customWidth="1"/>
    <col min="7434" max="7434" width="13.7109375" style="346" customWidth="1"/>
    <col min="7435" max="7435" width="13.5703125" style="346" customWidth="1"/>
    <col min="7436" max="7680" width="9.140625" style="346"/>
    <col min="7681" max="7681" width="2.5703125" style="346" customWidth="1"/>
    <col min="7682" max="7682" width="34.140625" style="346" bestFit="1" customWidth="1"/>
    <col min="7683" max="7683" width="15.42578125" style="346" customWidth="1"/>
    <col min="7684" max="7684" width="13.5703125" style="346" customWidth="1"/>
    <col min="7685" max="7685" width="15.28515625" style="346" customWidth="1"/>
    <col min="7686" max="7687" width="16.140625" style="346" customWidth="1"/>
    <col min="7688" max="7689" width="15.28515625" style="346" customWidth="1"/>
    <col min="7690" max="7690" width="13.7109375" style="346" customWidth="1"/>
    <col min="7691" max="7691" width="13.5703125" style="346" customWidth="1"/>
    <col min="7692" max="7936" width="9.140625" style="346"/>
    <col min="7937" max="7937" width="2.5703125" style="346" customWidth="1"/>
    <col min="7938" max="7938" width="34.140625" style="346" bestFit="1" customWidth="1"/>
    <col min="7939" max="7939" width="15.42578125" style="346" customWidth="1"/>
    <col min="7940" max="7940" width="13.5703125" style="346" customWidth="1"/>
    <col min="7941" max="7941" width="15.28515625" style="346" customWidth="1"/>
    <col min="7942" max="7943" width="16.140625" style="346" customWidth="1"/>
    <col min="7944" max="7945" width="15.28515625" style="346" customWidth="1"/>
    <col min="7946" max="7946" width="13.7109375" style="346" customWidth="1"/>
    <col min="7947" max="7947" width="13.5703125" style="346" customWidth="1"/>
    <col min="7948" max="8192" width="9.140625" style="346"/>
    <col min="8193" max="8193" width="2.5703125" style="346" customWidth="1"/>
    <col min="8194" max="8194" width="34.140625" style="346" bestFit="1" customWidth="1"/>
    <col min="8195" max="8195" width="15.42578125" style="346" customWidth="1"/>
    <col min="8196" max="8196" width="13.5703125" style="346" customWidth="1"/>
    <col min="8197" max="8197" width="15.28515625" style="346" customWidth="1"/>
    <col min="8198" max="8199" width="16.140625" style="346" customWidth="1"/>
    <col min="8200" max="8201" width="15.28515625" style="346" customWidth="1"/>
    <col min="8202" max="8202" width="13.7109375" style="346" customWidth="1"/>
    <col min="8203" max="8203" width="13.5703125" style="346" customWidth="1"/>
    <col min="8204" max="8448" width="9.140625" style="346"/>
    <col min="8449" max="8449" width="2.5703125" style="346" customWidth="1"/>
    <col min="8450" max="8450" width="34.140625" style="346" bestFit="1" customWidth="1"/>
    <col min="8451" max="8451" width="15.42578125" style="346" customWidth="1"/>
    <col min="8452" max="8452" width="13.5703125" style="346" customWidth="1"/>
    <col min="8453" max="8453" width="15.28515625" style="346" customWidth="1"/>
    <col min="8454" max="8455" width="16.140625" style="346" customWidth="1"/>
    <col min="8456" max="8457" width="15.28515625" style="346" customWidth="1"/>
    <col min="8458" max="8458" width="13.7109375" style="346" customWidth="1"/>
    <col min="8459" max="8459" width="13.5703125" style="346" customWidth="1"/>
    <col min="8460" max="8704" width="9.140625" style="346"/>
    <col min="8705" max="8705" width="2.5703125" style="346" customWidth="1"/>
    <col min="8706" max="8706" width="34.140625" style="346" bestFit="1" customWidth="1"/>
    <col min="8707" max="8707" width="15.42578125" style="346" customWidth="1"/>
    <col min="8708" max="8708" width="13.5703125" style="346" customWidth="1"/>
    <col min="8709" max="8709" width="15.28515625" style="346" customWidth="1"/>
    <col min="8710" max="8711" width="16.140625" style="346" customWidth="1"/>
    <col min="8712" max="8713" width="15.28515625" style="346" customWidth="1"/>
    <col min="8714" max="8714" width="13.7109375" style="346" customWidth="1"/>
    <col min="8715" max="8715" width="13.5703125" style="346" customWidth="1"/>
    <col min="8716" max="8960" width="9.140625" style="346"/>
    <col min="8961" max="8961" width="2.5703125" style="346" customWidth="1"/>
    <col min="8962" max="8962" width="34.140625" style="346" bestFit="1" customWidth="1"/>
    <col min="8963" max="8963" width="15.42578125" style="346" customWidth="1"/>
    <col min="8964" max="8964" width="13.5703125" style="346" customWidth="1"/>
    <col min="8965" max="8965" width="15.28515625" style="346" customWidth="1"/>
    <col min="8966" max="8967" width="16.140625" style="346" customWidth="1"/>
    <col min="8968" max="8969" width="15.28515625" style="346" customWidth="1"/>
    <col min="8970" max="8970" width="13.7109375" style="346" customWidth="1"/>
    <col min="8971" max="8971" width="13.5703125" style="346" customWidth="1"/>
    <col min="8972" max="9216" width="9.140625" style="346"/>
    <col min="9217" max="9217" width="2.5703125" style="346" customWidth="1"/>
    <col min="9218" max="9218" width="34.140625" style="346" bestFit="1" customWidth="1"/>
    <col min="9219" max="9219" width="15.42578125" style="346" customWidth="1"/>
    <col min="9220" max="9220" width="13.5703125" style="346" customWidth="1"/>
    <col min="9221" max="9221" width="15.28515625" style="346" customWidth="1"/>
    <col min="9222" max="9223" width="16.140625" style="346" customWidth="1"/>
    <col min="9224" max="9225" width="15.28515625" style="346" customWidth="1"/>
    <col min="9226" max="9226" width="13.7109375" style="346" customWidth="1"/>
    <col min="9227" max="9227" width="13.5703125" style="346" customWidth="1"/>
    <col min="9228" max="9472" width="9.140625" style="346"/>
    <col min="9473" max="9473" width="2.5703125" style="346" customWidth="1"/>
    <col min="9474" max="9474" width="34.140625" style="346" bestFit="1" customWidth="1"/>
    <col min="9475" max="9475" width="15.42578125" style="346" customWidth="1"/>
    <col min="9476" max="9476" width="13.5703125" style="346" customWidth="1"/>
    <col min="9477" max="9477" width="15.28515625" style="346" customWidth="1"/>
    <col min="9478" max="9479" width="16.140625" style="346" customWidth="1"/>
    <col min="9480" max="9481" width="15.28515625" style="346" customWidth="1"/>
    <col min="9482" max="9482" width="13.7109375" style="346" customWidth="1"/>
    <col min="9483" max="9483" width="13.5703125" style="346" customWidth="1"/>
    <col min="9484" max="9728" width="9.140625" style="346"/>
    <col min="9729" max="9729" width="2.5703125" style="346" customWidth="1"/>
    <col min="9730" max="9730" width="34.140625" style="346" bestFit="1" customWidth="1"/>
    <col min="9731" max="9731" width="15.42578125" style="346" customWidth="1"/>
    <col min="9732" max="9732" width="13.5703125" style="346" customWidth="1"/>
    <col min="9733" max="9733" width="15.28515625" style="346" customWidth="1"/>
    <col min="9734" max="9735" width="16.140625" style="346" customWidth="1"/>
    <col min="9736" max="9737" width="15.28515625" style="346" customWidth="1"/>
    <col min="9738" max="9738" width="13.7109375" style="346" customWidth="1"/>
    <col min="9739" max="9739" width="13.5703125" style="346" customWidth="1"/>
    <col min="9740" max="9984" width="9.140625" style="346"/>
    <col min="9985" max="9985" width="2.5703125" style="346" customWidth="1"/>
    <col min="9986" max="9986" width="34.140625" style="346" bestFit="1" customWidth="1"/>
    <col min="9987" max="9987" width="15.42578125" style="346" customWidth="1"/>
    <col min="9988" max="9988" width="13.5703125" style="346" customWidth="1"/>
    <col min="9989" max="9989" width="15.28515625" style="346" customWidth="1"/>
    <col min="9990" max="9991" width="16.140625" style="346" customWidth="1"/>
    <col min="9992" max="9993" width="15.28515625" style="346" customWidth="1"/>
    <col min="9994" max="9994" width="13.7109375" style="346" customWidth="1"/>
    <col min="9995" max="9995" width="13.5703125" style="346" customWidth="1"/>
    <col min="9996" max="10240" width="9.140625" style="346"/>
    <col min="10241" max="10241" width="2.5703125" style="346" customWidth="1"/>
    <col min="10242" max="10242" width="34.140625" style="346" bestFit="1" customWidth="1"/>
    <col min="10243" max="10243" width="15.42578125" style="346" customWidth="1"/>
    <col min="10244" max="10244" width="13.5703125" style="346" customWidth="1"/>
    <col min="10245" max="10245" width="15.28515625" style="346" customWidth="1"/>
    <col min="10246" max="10247" width="16.140625" style="346" customWidth="1"/>
    <col min="10248" max="10249" width="15.28515625" style="346" customWidth="1"/>
    <col min="10250" max="10250" width="13.7109375" style="346" customWidth="1"/>
    <col min="10251" max="10251" width="13.5703125" style="346" customWidth="1"/>
    <col min="10252" max="10496" width="9.140625" style="346"/>
    <col min="10497" max="10497" width="2.5703125" style="346" customWidth="1"/>
    <col min="10498" max="10498" width="34.140625" style="346" bestFit="1" customWidth="1"/>
    <col min="10499" max="10499" width="15.42578125" style="346" customWidth="1"/>
    <col min="10500" max="10500" width="13.5703125" style="346" customWidth="1"/>
    <col min="10501" max="10501" width="15.28515625" style="346" customWidth="1"/>
    <col min="10502" max="10503" width="16.140625" style="346" customWidth="1"/>
    <col min="10504" max="10505" width="15.28515625" style="346" customWidth="1"/>
    <col min="10506" max="10506" width="13.7109375" style="346" customWidth="1"/>
    <col min="10507" max="10507" width="13.5703125" style="346" customWidth="1"/>
    <col min="10508" max="10752" width="9.140625" style="346"/>
    <col min="10753" max="10753" width="2.5703125" style="346" customWidth="1"/>
    <col min="10754" max="10754" width="34.140625" style="346" bestFit="1" customWidth="1"/>
    <col min="10755" max="10755" width="15.42578125" style="346" customWidth="1"/>
    <col min="10756" max="10756" width="13.5703125" style="346" customWidth="1"/>
    <col min="10757" max="10757" width="15.28515625" style="346" customWidth="1"/>
    <col min="10758" max="10759" width="16.140625" style="346" customWidth="1"/>
    <col min="10760" max="10761" width="15.28515625" style="346" customWidth="1"/>
    <col min="10762" max="10762" width="13.7109375" style="346" customWidth="1"/>
    <col min="10763" max="10763" width="13.5703125" style="346" customWidth="1"/>
    <col min="10764" max="11008" width="9.140625" style="346"/>
    <col min="11009" max="11009" width="2.5703125" style="346" customWidth="1"/>
    <col min="11010" max="11010" width="34.140625" style="346" bestFit="1" customWidth="1"/>
    <col min="11011" max="11011" width="15.42578125" style="346" customWidth="1"/>
    <col min="11012" max="11012" width="13.5703125" style="346" customWidth="1"/>
    <col min="11013" max="11013" width="15.28515625" style="346" customWidth="1"/>
    <col min="11014" max="11015" width="16.140625" style="346" customWidth="1"/>
    <col min="11016" max="11017" width="15.28515625" style="346" customWidth="1"/>
    <col min="11018" max="11018" width="13.7109375" style="346" customWidth="1"/>
    <col min="11019" max="11019" width="13.5703125" style="346" customWidth="1"/>
    <col min="11020" max="11264" width="9.140625" style="346"/>
    <col min="11265" max="11265" width="2.5703125" style="346" customWidth="1"/>
    <col min="11266" max="11266" width="34.140625" style="346" bestFit="1" customWidth="1"/>
    <col min="11267" max="11267" width="15.42578125" style="346" customWidth="1"/>
    <col min="11268" max="11268" width="13.5703125" style="346" customWidth="1"/>
    <col min="11269" max="11269" width="15.28515625" style="346" customWidth="1"/>
    <col min="11270" max="11271" width="16.140625" style="346" customWidth="1"/>
    <col min="11272" max="11273" width="15.28515625" style="346" customWidth="1"/>
    <col min="11274" max="11274" width="13.7109375" style="346" customWidth="1"/>
    <col min="11275" max="11275" width="13.5703125" style="346" customWidth="1"/>
    <col min="11276" max="11520" width="9.140625" style="346"/>
    <col min="11521" max="11521" width="2.5703125" style="346" customWidth="1"/>
    <col min="11522" max="11522" width="34.140625" style="346" bestFit="1" customWidth="1"/>
    <col min="11523" max="11523" width="15.42578125" style="346" customWidth="1"/>
    <col min="11524" max="11524" width="13.5703125" style="346" customWidth="1"/>
    <col min="11525" max="11525" width="15.28515625" style="346" customWidth="1"/>
    <col min="11526" max="11527" width="16.140625" style="346" customWidth="1"/>
    <col min="11528" max="11529" width="15.28515625" style="346" customWidth="1"/>
    <col min="11530" max="11530" width="13.7109375" style="346" customWidth="1"/>
    <col min="11531" max="11531" width="13.5703125" style="346" customWidth="1"/>
    <col min="11532" max="11776" width="9.140625" style="346"/>
    <col min="11777" max="11777" width="2.5703125" style="346" customWidth="1"/>
    <col min="11778" max="11778" width="34.140625" style="346" bestFit="1" customWidth="1"/>
    <col min="11779" max="11779" width="15.42578125" style="346" customWidth="1"/>
    <col min="11780" max="11780" width="13.5703125" style="346" customWidth="1"/>
    <col min="11781" max="11781" width="15.28515625" style="346" customWidth="1"/>
    <col min="11782" max="11783" width="16.140625" style="346" customWidth="1"/>
    <col min="11784" max="11785" width="15.28515625" style="346" customWidth="1"/>
    <col min="11786" max="11786" width="13.7109375" style="346" customWidth="1"/>
    <col min="11787" max="11787" width="13.5703125" style="346" customWidth="1"/>
    <col min="11788" max="12032" width="9.140625" style="346"/>
    <col min="12033" max="12033" width="2.5703125" style="346" customWidth="1"/>
    <col min="12034" max="12034" width="34.140625" style="346" bestFit="1" customWidth="1"/>
    <col min="12035" max="12035" width="15.42578125" style="346" customWidth="1"/>
    <col min="12036" max="12036" width="13.5703125" style="346" customWidth="1"/>
    <col min="12037" max="12037" width="15.28515625" style="346" customWidth="1"/>
    <col min="12038" max="12039" width="16.140625" style="346" customWidth="1"/>
    <col min="12040" max="12041" width="15.28515625" style="346" customWidth="1"/>
    <col min="12042" max="12042" width="13.7109375" style="346" customWidth="1"/>
    <col min="12043" max="12043" width="13.5703125" style="346" customWidth="1"/>
    <col min="12044" max="12288" width="9.140625" style="346"/>
    <col min="12289" max="12289" width="2.5703125" style="346" customWidth="1"/>
    <col min="12290" max="12290" width="34.140625" style="346" bestFit="1" customWidth="1"/>
    <col min="12291" max="12291" width="15.42578125" style="346" customWidth="1"/>
    <col min="12292" max="12292" width="13.5703125" style="346" customWidth="1"/>
    <col min="12293" max="12293" width="15.28515625" style="346" customWidth="1"/>
    <col min="12294" max="12295" width="16.140625" style="346" customWidth="1"/>
    <col min="12296" max="12297" width="15.28515625" style="346" customWidth="1"/>
    <col min="12298" max="12298" width="13.7109375" style="346" customWidth="1"/>
    <col min="12299" max="12299" width="13.5703125" style="346" customWidth="1"/>
    <col min="12300" max="12544" width="9.140625" style="346"/>
    <col min="12545" max="12545" width="2.5703125" style="346" customWidth="1"/>
    <col min="12546" max="12546" width="34.140625" style="346" bestFit="1" customWidth="1"/>
    <col min="12547" max="12547" width="15.42578125" style="346" customWidth="1"/>
    <col min="12548" max="12548" width="13.5703125" style="346" customWidth="1"/>
    <col min="12549" max="12549" width="15.28515625" style="346" customWidth="1"/>
    <col min="12550" max="12551" width="16.140625" style="346" customWidth="1"/>
    <col min="12552" max="12553" width="15.28515625" style="346" customWidth="1"/>
    <col min="12554" max="12554" width="13.7109375" style="346" customWidth="1"/>
    <col min="12555" max="12555" width="13.5703125" style="346" customWidth="1"/>
    <col min="12556" max="12800" width="9.140625" style="346"/>
    <col min="12801" max="12801" width="2.5703125" style="346" customWidth="1"/>
    <col min="12802" max="12802" width="34.140625" style="346" bestFit="1" customWidth="1"/>
    <col min="12803" max="12803" width="15.42578125" style="346" customWidth="1"/>
    <col min="12804" max="12804" width="13.5703125" style="346" customWidth="1"/>
    <col min="12805" max="12805" width="15.28515625" style="346" customWidth="1"/>
    <col min="12806" max="12807" width="16.140625" style="346" customWidth="1"/>
    <col min="12808" max="12809" width="15.28515625" style="346" customWidth="1"/>
    <col min="12810" max="12810" width="13.7109375" style="346" customWidth="1"/>
    <col min="12811" max="12811" width="13.5703125" style="346" customWidth="1"/>
    <col min="12812" max="13056" width="9.140625" style="346"/>
    <col min="13057" max="13057" width="2.5703125" style="346" customWidth="1"/>
    <col min="13058" max="13058" width="34.140625" style="346" bestFit="1" customWidth="1"/>
    <col min="13059" max="13059" width="15.42578125" style="346" customWidth="1"/>
    <col min="13060" max="13060" width="13.5703125" style="346" customWidth="1"/>
    <col min="13061" max="13061" width="15.28515625" style="346" customWidth="1"/>
    <col min="13062" max="13063" width="16.140625" style="346" customWidth="1"/>
    <col min="13064" max="13065" width="15.28515625" style="346" customWidth="1"/>
    <col min="13066" max="13066" width="13.7109375" style="346" customWidth="1"/>
    <col min="13067" max="13067" width="13.5703125" style="346" customWidth="1"/>
    <col min="13068" max="13312" width="9.140625" style="346"/>
    <col min="13313" max="13313" width="2.5703125" style="346" customWidth="1"/>
    <col min="13314" max="13314" width="34.140625" style="346" bestFit="1" customWidth="1"/>
    <col min="13315" max="13315" width="15.42578125" style="346" customWidth="1"/>
    <col min="13316" max="13316" width="13.5703125" style="346" customWidth="1"/>
    <col min="13317" max="13317" width="15.28515625" style="346" customWidth="1"/>
    <col min="13318" max="13319" width="16.140625" style="346" customWidth="1"/>
    <col min="13320" max="13321" width="15.28515625" style="346" customWidth="1"/>
    <col min="13322" max="13322" width="13.7109375" style="346" customWidth="1"/>
    <col min="13323" max="13323" width="13.5703125" style="346" customWidth="1"/>
    <col min="13324" max="13568" width="9.140625" style="346"/>
    <col min="13569" max="13569" width="2.5703125" style="346" customWidth="1"/>
    <col min="13570" max="13570" width="34.140625" style="346" bestFit="1" customWidth="1"/>
    <col min="13571" max="13571" width="15.42578125" style="346" customWidth="1"/>
    <col min="13572" max="13572" width="13.5703125" style="346" customWidth="1"/>
    <col min="13573" max="13573" width="15.28515625" style="346" customWidth="1"/>
    <col min="13574" max="13575" width="16.140625" style="346" customWidth="1"/>
    <col min="13576" max="13577" width="15.28515625" style="346" customWidth="1"/>
    <col min="13578" max="13578" width="13.7109375" style="346" customWidth="1"/>
    <col min="13579" max="13579" width="13.5703125" style="346" customWidth="1"/>
    <col min="13580" max="13824" width="9.140625" style="346"/>
    <col min="13825" max="13825" width="2.5703125" style="346" customWidth="1"/>
    <col min="13826" max="13826" width="34.140625" style="346" bestFit="1" customWidth="1"/>
    <col min="13827" max="13827" width="15.42578125" style="346" customWidth="1"/>
    <col min="13828" max="13828" width="13.5703125" style="346" customWidth="1"/>
    <col min="13829" max="13829" width="15.28515625" style="346" customWidth="1"/>
    <col min="13830" max="13831" width="16.140625" style="346" customWidth="1"/>
    <col min="13832" max="13833" width="15.28515625" style="346" customWidth="1"/>
    <col min="13834" max="13834" width="13.7109375" style="346" customWidth="1"/>
    <col min="13835" max="13835" width="13.5703125" style="346" customWidth="1"/>
    <col min="13836" max="14080" width="9.140625" style="346"/>
    <col min="14081" max="14081" width="2.5703125" style="346" customWidth="1"/>
    <col min="14082" max="14082" width="34.140625" style="346" bestFit="1" customWidth="1"/>
    <col min="14083" max="14083" width="15.42578125" style="346" customWidth="1"/>
    <col min="14084" max="14084" width="13.5703125" style="346" customWidth="1"/>
    <col min="14085" max="14085" width="15.28515625" style="346" customWidth="1"/>
    <col min="14086" max="14087" width="16.140625" style="346" customWidth="1"/>
    <col min="14088" max="14089" width="15.28515625" style="346" customWidth="1"/>
    <col min="14090" max="14090" width="13.7109375" style="346" customWidth="1"/>
    <col min="14091" max="14091" width="13.5703125" style="346" customWidth="1"/>
    <col min="14092" max="14336" width="9.140625" style="346"/>
    <col min="14337" max="14337" width="2.5703125" style="346" customWidth="1"/>
    <col min="14338" max="14338" width="34.140625" style="346" bestFit="1" customWidth="1"/>
    <col min="14339" max="14339" width="15.42578125" style="346" customWidth="1"/>
    <col min="14340" max="14340" width="13.5703125" style="346" customWidth="1"/>
    <col min="14341" max="14341" width="15.28515625" style="346" customWidth="1"/>
    <col min="14342" max="14343" width="16.140625" style="346" customWidth="1"/>
    <col min="14344" max="14345" width="15.28515625" style="346" customWidth="1"/>
    <col min="14346" max="14346" width="13.7109375" style="346" customWidth="1"/>
    <col min="14347" max="14347" width="13.5703125" style="346" customWidth="1"/>
    <col min="14348" max="14592" width="9.140625" style="346"/>
    <col min="14593" max="14593" width="2.5703125" style="346" customWidth="1"/>
    <col min="14594" max="14594" width="34.140625" style="346" bestFit="1" customWidth="1"/>
    <col min="14595" max="14595" width="15.42578125" style="346" customWidth="1"/>
    <col min="14596" max="14596" width="13.5703125" style="346" customWidth="1"/>
    <col min="14597" max="14597" width="15.28515625" style="346" customWidth="1"/>
    <col min="14598" max="14599" width="16.140625" style="346" customWidth="1"/>
    <col min="14600" max="14601" width="15.28515625" style="346" customWidth="1"/>
    <col min="14602" max="14602" width="13.7109375" style="346" customWidth="1"/>
    <col min="14603" max="14603" width="13.5703125" style="346" customWidth="1"/>
    <col min="14604" max="14848" width="9.140625" style="346"/>
    <col min="14849" max="14849" width="2.5703125" style="346" customWidth="1"/>
    <col min="14850" max="14850" width="34.140625" style="346" bestFit="1" customWidth="1"/>
    <col min="14851" max="14851" width="15.42578125" style="346" customWidth="1"/>
    <col min="14852" max="14852" width="13.5703125" style="346" customWidth="1"/>
    <col min="14853" max="14853" width="15.28515625" style="346" customWidth="1"/>
    <col min="14854" max="14855" width="16.140625" style="346" customWidth="1"/>
    <col min="14856" max="14857" width="15.28515625" style="346" customWidth="1"/>
    <col min="14858" max="14858" width="13.7109375" style="346" customWidth="1"/>
    <col min="14859" max="14859" width="13.5703125" style="346" customWidth="1"/>
    <col min="14860" max="15104" width="9.140625" style="346"/>
    <col min="15105" max="15105" width="2.5703125" style="346" customWidth="1"/>
    <col min="15106" max="15106" width="34.140625" style="346" bestFit="1" customWidth="1"/>
    <col min="15107" max="15107" width="15.42578125" style="346" customWidth="1"/>
    <col min="15108" max="15108" width="13.5703125" style="346" customWidth="1"/>
    <col min="15109" max="15109" width="15.28515625" style="346" customWidth="1"/>
    <col min="15110" max="15111" width="16.140625" style="346" customWidth="1"/>
    <col min="15112" max="15113" width="15.28515625" style="346" customWidth="1"/>
    <col min="15114" max="15114" width="13.7109375" style="346" customWidth="1"/>
    <col min="15115" max="15115" width="13.5703125" style="346" customWidth="1"/>
    <col min="15116" max="15360" width="9.140625" style="346"/>
    <col min="15361" max="15361" width="2.5703125" style="346" customWidth="1"/>
    <col min="15362" max="15362" width="34.140625" style="346" bestFit="1" customWidth="1"/>
    <col min="15363" max="15363" width="15.42578125" style="346" customWidth="1"/>
    <col min="15364" max="15364" width="13.5703125" style="346" customWidth="1"/>
    <col min="15365" max="15365" width="15.28515625" style="346" customWidth="1"/>
    <col min="15366" max="15367" width="16.140625" style="346" customWidth="1"/>
    <col min="15368" max="15369" width="15.28515625" style="346" customWidth="1"/>
    <col min="15370" max="15370" width="13.7109375" style="346" customWidth="1"/>
    <col min="15371" max="15371" width="13.5703125" style="346" customWidth="1"/>
    <col min="15372" max="15616" width="9.140625" style="346"/>
    <col min="15617" max="15617" width="2.5703125" style="346" customWidth="1"/>
    <col min="15618" max="15618" width="34.140625" style="346" bestFit="1" customWidth="1"/>
    <col min="15619" max="15619" width="15.42578125" style="346" customWidth="1"/>
    <col min="15620" max="15620" width="13.5703125" style="346" customWidth="1"/>
    <col min="15621" max="15621" width="15.28515625" style="346" customWidth="1"/>
    <col min="15622" max="15623" width="16.140625" style="346" customWidth="1"/>
    <col min="15624" max="15625" width="15.28515625" style="346" customWidth="1"/>
    <col min="15626" max="15626" width="13.7109375" style="346" customWidth="1"/>
    <col min="15627" max="15627" width="13.5703125" style="346" customWidth="1"/>
    <col min="15628" max="15872" width="9.140625" style="346"/>
    <col min="15873" max="15873" width="2.5703125" style="346" customWidth="1"/>
    <col min="15874" max="15874" width="34.140625" style="346" bestFit="1" customWidth="1"/>
    <col min="15875" max="15875" width="15.42578125" style="346" customWidth="1"/>
    <col min="15876" max="15876" width="13.5703125" style="346" customWidth="1"/>
    <col min="15877" max="15877" width="15.28515625" style="346" customWidth="1"/>
    <col min="15878" max="15879" width="16.140625" style="346" customWidth="1"/>
    <col min="15880" max="15881" width="15.28515625" style="346" customWidth="1"/>
    <col min="15882" max="15882" width="13.7109375" style="346" customWidth="1"/>
    <col min="15883" max="15883" width="13.5703125" style="346" customWidth="1"/>
    <col min="15884" max="16128" width="9.140625" style="346"/>
    <col min="16129" max="16129" width="2.5703125" style="346" customWidth="1"/>
    <col min="16130" max="16130" width="34.140625" style="346" bestFit="1" customWidth="1"/>
    <col min="16131" max="16131" width="15.42578125" style="346" customWidth="1"/>
    <col min="16132" max="16132" width="13.5703125" style="346" customWidth="1"/>
    <col min="16133" max="16133" width="15.28515625" style="346" customWidth="1"/>
    <col min="16134" max="16135" width="16.140625" style="346" customWidth="1"/>
    <col min="16136" max="16137" width="15.28515625" style="346" customWidth="1"/>
    <col min="16138" max="16138" width="13.7109375" style="346" customWidth="1"/>
    <col min="16139" max="16139" width="13.5703125" style="346" customWidth="1"/>
    <col min="16140" max="16384" width="9.140625" style="346"/>
  </cols>
  <sheetData>
    <row r="1" spans="1:41" s="177" customFormat="1" ht="15.75">
      <c r="A1" s="342" t="s">
        <v>158</v>
      </c>
      <c r="B1" s="139"/>
      <c r="C1" s="139"/>
      <c r="D1" s="48" t="s">
        <v>151</v>
      </c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  <c r="AI1" s="343"/>
      <c r="AJ1" s="343"/>
      <c r="AK1" s="343"/>
      <c r="AL1" s="343"/>
      <c r="AM1" s="343"/>
      <c r="AN1" s="343"/>
      <c r="AO1" s="343"/>
    </row>
    <row r="2" spans="1:41">
      <c r="A2" s="344"/>
      <c r="B2" s="344"/>
      <c r="C2" s="344"/>
      <c r="D2" s="344"/>
      <c r="E2" s="344"/>
      <c r="F2" s="344"/>
      <c r="G2" s="344"/>
      <c r="H2" s="344"/>
      <c r="I2" s="344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5"/>
      <c r="AD2" s="345"/>
      <c r="AE2" s="345"/>
      <c r="AF2" s="345"/>
      <c r="AG2" s="345"/>
      <c r="AH2" s="345"/>
      <c r="AI2" s="345"/>
      <c r="AJ2" s="345"/>
      <c r="AK2" s="345"/>
      <c r="AL2" s="345"/>
      <c r="AM2" s="345"/>
      <c r="AN2" s="345"/>
      <c r="AO2" s="345"/>
    </row>
    <row r="3" spans="1:41" ht="15.75">
      <c r="A3" s="347" t="s">
        <v>221</v>
      </c>
      <c r="B3" s="348"/>
      <c r="C3" s="348"/>
      <c r="D3" s="349"/>
      <c r="E3" s="349"/>
      <c r="F3" s="349"/>
      <c r="G3" s="349"/>
      <c r="H3" s="349"/>
      <c r="I3" s="349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</row>
    <row r="4" spans="1:41" ht="18">
      <c r="A4" s="350"/>
      <c r="B4" s="348"/>
      <c r="C4" s="348"/>
      <c r="D4" s="349"/>
      <c r="E4" s="349"/>
      <c r="F4" s="349"/>
      <c r="G4" s="349"/>
      <c r="H4" s="349"/>
      <c r="I4" s="349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</row>
    <row r="5" spans="1:41" ht="15" customHeight="1">
      <c r="A5" s="488" t="s">
        <v>231</v>
      </c>
      <c r="B5" s="489"/>
      <c r="C5" s="351" t="s">
        <v>2</v>
      </c>
      <c r="D5" s="490"/>
      <c r="E5" s="490"/>
      <c r="F5" s="352"/>
      <c r="G5" s="353"/>
      <c r="H5" s="353"/>
      <c r="I5" s="353"/>
      <c r="J5" s="353"/>
      <c r="K5" s="354"/>
      <c r="L5" s="345"/>
      <c r="M5" s="345"/>
      <c r="N5" s="345"/>
      <c r="O5" s="345"/>
      <c r="P5" s="345"/>
      <c r="Q5" s="345"/>
      <c r="R5" s="345"/>
      <c r="S5" s="345"/>
      <c r="T5" s="345"/>
      <c r="U5" s="345"/>
      <c r="V5" s="345"/>
    </row>
    <row r="6" spans="1:41" ht="15">
      <c r="A6" s="145" t="s">
        <v>161</v>
      </c>
      <c r="B6" s="355"/>
      <c r="C6" s="355" t="s">
        <v>232</v>
      </c>
      <c r="D6" s="356"/>
      <c r="E6" s="491"/>
      <c r="F6" s="492"/>
      <c r="G6" s="492"/>
      <c r="H6" s="492"/>
      <c r="I6" s="492"/>
      <c r="J6" s="345"/>
      <c r="K6" s="345"/>
      <c r="L6" s="345"/>
      <c r="M6" s="345"/>
      <c r="N6" s="345"/>
      <c r="O6" s="345"/>
      <c r="P6" s="345"/>
      <c r="Q6" s="345"/>
      <c r="R6" s="345"/>
      <c r="S6" s="345"/>
      <c r="T6" s="345"/>
      <c r="U6" s="345"/>
      <c r="V6" s="345"/>
    </row>
    <row r="7" spans="1:41" ht="15" thickBot="1">
      <c r="A7" s="357"/>
      <c r="B7" s="357"/>
      <c r="C7" s="357"/>
      <c r="D7" s="357"/>
      <c r="E7" s="357"/>
      <c r="F7" s="357"/>
      <c r="G7" s="357"/>
      <c r="H7" s="357"/>
      <c r="I7" s="357"/>
      <c r="J7" s="345"/>
      <c r="K7" s="345"/>
      <c r="L7" s="345"/>
      <c r="M7" s="345"/>
      <c r="N7" s="345"/>
      <c r="O7" s="345"/>
      <c r="P7" s="345"/>
      <c r="Q7" s="345"/>
      <c r="R7" s="345"/>
      <c r="S7" s="345"/>
      <c r="T7" s="345"/>
      <c r="U7" s="345"/>
      <c r="V7" s="345"/>
    </row>
    <row r="8" spans="1:41" ht="15" thickBot="1">
      <c r="A8" s="493" t="s">
        <v>222</v>
      </c>
      <c r="B8" s="494"/>
      <c r="C8" s="497" t="s">
        <v>223</v>
      </c>
      <c r="D8" s="499" t="s">
        <v>254</v>
      </c>
      <c r="E8" s="500"/>
      <c r="F8" s="499" t="s">
        <v>224</v>
      </c>
      <c r="G8" s="500"/>
      <c r="H8" s="399" t="s">
        <v>249</v>
      </c>
      <c r="I8" s="399" t="s">
        <v>249</v>
      </c>
      <c r="J8" s="399" t="s">
        <v>248</v>
      </c>
      <c r="K8" s="358" t="s">
        <v>255</v>
      </c>
      <c r="L8" s="345"/>
      <c r="M8" s="345"/>
      <c r="N8" s="345"/>
      <c r="O8" s="345"/>
      <c r="P8" s="345"/>
      <c r="Q8" s="345"/>
      <c r="R8" s="345"/>
      <c r="S8" s="345"/>
      <c r="T8" s="345"/>
      <c r="U8" s="345"/>
      <c r="V8" s="345"/>
    </row>
    <row r="9" spans="1:41" ht="59.25" customHeight="1" thickBot="1">
      <c r="A9" s="495"/>
      <c r="B9" s="496"/>
      <c r="C9" s="498"/>
      <c r="D9" s="359" t="s">
        <v>225</v>
      </c>
      <c r="E9" s="360" t="s">
        <v>226</v>
      </c>
      <c r="F9" s="359" t="s">
        <v>225</v>
      </c>
      <c r="G9" s="360" t="s">
        <v>226</v>
      </c>
      <c r="H9" s="359" t="s">
        <v>225</v>
      </c>
      <c r="I9" s="361" t="s">
        <v>227</v>
      </c>
      <c r="J9" s="361" t="s">
        <v>227</v>
      </c>
      <c r="K9" s="361" t="s">
        <v>227</v>
      </c>
      <c r="L9" s="345"/>
      <c r="M9" s="345"/>
      <c r="N9" s="345"/>
      <c r="O9" s="345"/>
      <c r="P9" s="345"/>
      <c r="Q9" s="345"/>
      <c r="R9" s="345"/>
      <c r="S9" s="345"/>
      <c r="T9" s="345"/>
      <c r="U9" s="345"/>
      <c r="V9" s="345"/>
    </row>
    <row r="10" spans="1:41" ht="14.25">
      <c r="A10" s="380">
        <v>1</v>
      </c>
      <c r="B10" s="381" t="s">
        <v>240</v>
      </c>
      <c r="C10" s="148">
        <v>1016060</v>
      </c>
      <c r="D10" s="362">
        <v>26</v>
      </c>
      <c r="E10" s="363">
        <v>26</v>
      </c>
      <c r="F10" s="362">
        <v>26</v>
      </c>
      <c r="G10" s="363">
        <v>23</v>
      </c>
      <c r="H10" s="362">
        <v>26</v>
      </c>
      <c r="I10" s="363">
        <v>26</v>
      </c>
      <c r="J10" s="363">
        <v>26</v>
      </c>
      <c r="K10" s="363">
        <v>26</v>
      </c>
      <c r="L10" s="345"/>
      <c r="M10" s="345"/>
      <c r="N10" s="345"/>
      <c r="O10" s="345"/>
      <c r="P10" s="345"/>
      <c r="Q10" s="345"/>
      <c r="R10" s="345"/>
      <c r="S10" s="345"/>
      <c r="T10" s="345"/>
      <c r="U10" s="345"/>
      <c r="V10" s="345"/>
    </row>
    <row r="11" spans="1:41" ht="14.25">
      <c r="A11" s="382">
        <v>2</v>
      </c>
      <c r="B11" s="383" t="s">
        <v>229</v>
      </c>
      <c r="C11" s="148">
        <v>1016060</v>
      </c>
      <c r="D11" s="366">
        <v>3</v>
      </c>
      <c r="E11" s="367">
        <v>3</v>
      </c>
      <c r="F11" s="366">
        <v>3</v>
      </c>
      <c r="G11" s="367">
        <v>3</v>
      </c>
      <c r="H11" s="366">
        <v>3</v>
      </c>
      <c r="I11" s="367">
        <v>3</v>
      </c>
      <c r="J11" s="367">
        <v>3</v>
      </c>
      <c r="K11" s="367">
        <v>3</v>
      </c>
      <c r="L11" s="345"/>
      <c r="M11" s="345"/>
      <c r="N11" s="345"/>
      <c r="O11" s="345"/>
      <c r="P11" s="345"/>
      <c r="Q11" s="345"/>
      <c r="R11" s="345"/>
      <c r="S11" s="345"/>
      <c r="T11" s="345"/>
      <c r="U11" s="345"/>
      <c r="V11" s="345"/>
    </row>
    <row r="12" spans="1:41" ht="14.25">
      <c r="A12" s="368">
        <v>3</v>
      </c>
      <c r="B12" s="235" t="s">
        <v>230</v>
      </c>
      <c r="C12" s="148">
        <v>1016060</v>
      </c>
      <c r="D12" s="366">
        <v>0</v>
      </c>
      <c r="E12" s="367">
        <v>0</v>
      </c>
      <c r="F12" s="366"/>
      <c r="G12" s="367"/>
      <c r="H12" s="366">
        <v>0</v>
      </c>
      <c r="I12" s="367">
        <v>0</v>
      </c>
      <c r="J12" s="367">
        <v>0</v>
      </c>
      <c r="K12" s="367">
        <v>0</v>
      </c>
      <c r="L12" s="345"/>
      <c r="M12" s="345"/>
      <c r="N12" s="345"/>
      <c r="O12" s="345"/>
      <c r="P12" s="345"/>
      <c r="Q12" s="345"/>
      <c r="R12" s="345"/>
      <c r="S12" s="345"/>
      <c r="T12" s="345"/>
      <c r="U12" s="345"/>
      <c r="V12" s="345"/>
    </row>
    <row r="13" spans="1:41" ht="14.25">
      <c r="A13" s="364"/>
      <c r="B13" s="235"/>
      <c r="C13" s="365"/>
      <c r="D13" s="366"/>
      <c r="E13" s="367"/>
      <c r="F13" s="366"/>
      <c r="G13" s="367"/>
      <c r="H13" s="366"/>
      <c r="I13" s="367"/>
      <c r="J13" s="367"/>
      <c r="K13" s="367"/>
      <c r="L13" s="345"/>
      <c r="M13" s="345"/>
      <c r="N13" s="345"/>
      <c r="O13" s="345"/>
      <c r="P13" s="344"/>
      <c r="Q13" s="344"/>
      <c r="R13" s="344"/>
      <c r="S13" s="345"/>
      <c r="T13" s="345"/>
      <c r="U13" s="345"/>
      <c r="V13" s="345"/>
    </row>
    <row r="14" spans="1:41" ht="14.25">
      <c r="A14" s="368"/>
      <c r="B14" s="235"/>
      <c r="C14" s="365"/>
      <c r="D14" s="366"/>
      <c r="E14" s="367"/>
      <c r="F14" s="366"/>
      <c r="G14" s="367"/>
      <c r="H14" s="366"/>
      <c r="I14" s="367"/>
      <c r="J14" s="367"/>
      <c r="K14" s="367"/>
      <c r="L14" s="345"/>
      <c r="M14" s="345"/>
      <c r="N14" s="345"/>
      <c r="O14" s="345"/>
      <c r="P14" s="344"/>
      <c r="Q14" s="344"/>
      <c r="R14" s="344"/>
      <c r="S14" s="345"/>
      <c r="T14" s="345"/>
      <c r="U14" s="345"/>
      <c r="V14" s="345"/>
    </row>
    <row r="15" spans="1:41" ht="15.75" thickBot="1">
      <c r="A15" s="369"/>
      <c r="B15" s="235"/>
      <c r="C15" s="370"/>
      <c r="D15" s="371"/>
      <c r="E15" s="372"/>
      <c r="F15" s="371"/>
      <c r="G15" s="372"/>
      <c r="H15" s="371"/>
      <c r="I15" s="372"/>
      <c r="J15" s="372"/>
      <c r="K15" s="372"/>
      <c r="L15" s="345"/>
      <c r="M15" s="345"/>
      <c r="N15" s="345"/>
      <c r="O15" s="345"/>
      <c r="P15" s="485"/>
      <c r="Q15" s="485"/>
      <c r="R15" s="344"/>
      <c r="S15" s="345"/>
      <c r="T15" s="345"/>
      <c r="U15" s="345"/>
      <c r="V15" s="345"/>
    </row>
    <row r="16" spans="1:41" ht="15.75" thickBot="1">
      <c r="A16" s="486" t="s">
        <v>233</v>
      </c>
      <c r="B16" s="487"/>
      <c r="C16" s="373"/>
      <c r="D16" s="374">
        <f>SUM(D10:D15)</f>
        <v>29</v>
      </c>
      <c r="E16" s="374">
        <f t="shared" ref="E16:K16" si="0">SUM(E10:E15)</f>
        <v>29</v>
      </c>
      <c r="F16" s="374">
        <f t="shared" si="0"/>
        <v>29</v>
      </c>
      <c r="G16" s="374">
        <f t="shared" si="0"/>
        <v>26</v>
      </c>
      <c r="H16" s="374">
        <f t="shared" si="0"/>
        <v>29</v>
      </c>
      <c r="I16" s="374">
        <f t="shared" si="0"/>
        <v>29</v>
      </c>
      <c r="J16" s="374">
        <f t="shared" si="0"/>
        <v>29</v>
      </c>
      <c r="K16" s="374">
        <f t="shared" si="0"/>
        <v>29</v>
      </c>
      <c r="L16" s="345"/>
      <c r="M16" s="345"/>
      <c r="N16" s="345"/>
      <c r="O16" s="345"/>
      <c r="P16" s="375"/>
      <c r="Q16" s="375"/>
      <c r="R16" s="344"/>
      <c r="S16" s="345"/>
      <c r="T16" s="345"/>
      <c r="U16" s="345"/>
      <c r="V16" s="345"/>
    </row>
    <row r="17" spans="1:22" ht="15">
      <c r="A17" s="345"/>
      <c r="B17" s="345"/>
      <c r="C17" s="345"/>
      <c r="D17" s="345"/>
      <c r="E17" s="345"/>
      <c r="F17" s="345"/>
      <c r="G17" s="345"/>
      <c r="H17" s="345"/>
      <c r="I17" s="345"/>
      <c r="J17" s="345"/>
      <c r="K17" s="345"/>
      <c r="L17" s="345"/>
      <c r="M17" s="345"/>
      <c r="N17" s="345"/>
      <c r="O17" s="345"/>
      <c r="P17" s="356"/>
      <c r="Q17" s="356"/>
      <c r="R17" s="344"/>
      <c r="S17" s="345"/>
      <c r="T17" s="345"/>
      <c r="U17" s="345"/>
      <c r="V17" s="345"/>
    </row>
    <row r="18" spans="1:22" ht="15">
      <c r="A18" s="345"/>
      <c r="B18" s="344"/>
      <c r="C18" s="344"/>
      <c r="D18" s="344"/>
      <c r="E18" s="344"/>
      <c r="F18" s="344"/>
      <c r="G18" s="344"/>
      <c r="H18" s="344"/>
      <c r="I18" s="344"/>
      <c r="J18" s="345"/>
      <c r="K18" s="345"/>
      <c r="L18" s="345"/>
      <c r="M18" s="345"/>
      <c r="N18" s="345"/>
      <c r="O18" s="345"/>
      <c r="P18" s="356"/>
      <c r="Q18" s="356"/>
      <c r="R18" s="344"/>
      <c r="S18" s="345"/>
      <c r="T18" s="345"/>
      <c r="U18" s="345"/>
      <c r="V18" s="345"/>
    </row>
    <row r="19" spans="1:22">
      <c r="A19" s="345"/>
      <c r="B19" s="345"/>
      <c r="C19" s="345"/>
      <c r="D19" s="345"/>
      <c r="E19" s="345"/>
      <c r="F19" s="345"/>
      <c r="G19" s="345"/>
      <c r="H19" s="345"/>
      <c r="I19" s="345"/>
      <c r="J19" s="345"/>
      <c r="K19" s="345"/>
      <c r="L19" s="345"/>
      <c r="M19" s="345"/>
      <c r="N19" s="345"/>
      <c r="O19" s="345"/>
      <c r="P19" s="345"/>
      <c r="Q19" s="345"/>
      <c r="R19" s="345"/>
      <c r="S19" s="345"/>
      <c r="T19" s="345"/>
      <c r="U19" s="345"/>
      <c r="V19" s="345"/>
    </row>
    <row r="20" spans="1:22">
      <c r="A20" s="345"/>
      <c r="B20" s="376"/>
      <c r="C20" s="348"/>
      <c r="D20" s="345"/>
      <c r="E20" s="345"/>
      <c r="F20" s="345"/>
      <c r="G20" s="345"/>
      <c r="H20" s="345"/>
      <c r="I20" s="345"/>
      <c r="J20" s="345"/>
      <c r="K20" s="345"/>
      <c r="L20" s="345"/>
      <c r="M20" s="345"/>
      <c r="N20" s="345"/>
      <c r="O20" s="345"/>
      <c r="P20" s="345"/>
      <c r="Q20" s="345"/>
      <c r="R20" s="345"/>
      <c r="S20" s="345"/>
      <c r="T20" s="345"/>
      <c r="U20" s="345"/>
      <c r="V20" s="345"/>
    </row>
    <row r="21" spans="1:22">
      <c r="A21" s="345"/>
      <c r="B21" s="376"/>
      <c r="C21" s="348"/>
      <c r="D21" s="345"/>
      <c r="E21" s="345"/>
      <c r="F21" s="345"/>
      <c r="G21" s="345"/>
      <c r="H21" s="345"/>
      <c r="I21" s="345"/>
      <c r="J21" s="345"/>
      <c r="K21" s="345"/>
      <c r="L21" s="345"/>
      <c r="M21" s="345"/>
      <c r="N21" s="345"/>
      <c r="O21" s="345"/>
      <c r="P21" s="345"/>
      <c r="Q21" s="345"/>
      <c r="R21" s="345"/>
      <c r="S21" s="345"/>
      <c r="T21" s="345"/>
      <c r="U21" s="345"/>
      <c r="V21" s="345"/>
    </row>
    <row r="22" spans="1:22">
      <c r="A22" s="345"/>
      <c r="B22" s="348"/>
      <c r="C22" s="348"/>
      <c r="D22" s="345"/>
      <c r="E22" s="345"/>
      <c r="F22" s="345"/>
      <c r="G22" s="345"/>
      <c r="H22" s="345"/>
      <c r="I22" s="345"/>
      <c r="J22" s="345"/>
      <c r="K22" s="345"/>
      <c r="L22" s="345"/>
      <c r="M22" s="345"/>
      <c r="N22" s="345"/>
      <c r="O22" s="345"/>
      <c r="P22" s="345"/>
      <c r="Q22" s="345"/>
      <c r="R22" s="345"/>
      <c r="S22" s="345"/>
      <c r="T22" s="345"/>
      <c r="U22" s="345"/>
      <c r="V22" s="345"/>
    </row>
    <row r="23" spans="1:22">
      <c r="A23" s="345"/>
      <c r="B23" s="345"/>
      <c r="C23" s="345"/>
      <c r="D23" s="345"/>
      <c r="E23" s="345"/>
      <c r="F23" s="345"/>
      <c r="G23" s="345"/>
      <c r="H23" s="345"/>
      <c r="I23" s="345"/>
      <c r="J23" s="345"/>
      <c r="K23" s="345"/>
      <c r="L23" s="345"/>
      <c r="M23" s="345"/>
      <c r="N23" s="345"/>
      <c r="O23" s="345"/>
      <c r="P23" s="345"/>
      <c r="Q23" s="345"/>
      <c r="R23" s="345"/>
      <c r="S23" s="345"/>
      <c r="T23" s="345"/>
      <c r="U23" s="345"/>
      <c r="V23" s="345"/>
    </row>
    <row r="24" spans="1:22" s="377" customFormat="1" ht="16.5" customHeight="1">
      <c r="B24" s="482" t="s">
        <v>164</v>
      </c>
      <c r="C24" s="378" t="s">
        <v>142</v>
      </c>
      <c r="D24" s="336" t="s">
        <v>165</v>
      </c>
      <c r="E24" s="255"/>
      <c r="F24" s="379"/>
      <c r="G24" s="379"/>
      <c r="H24" s="482" t="s">
        <v>228</v>
      </c>
      <c r="I24" s="378" t="s">
        <v>142</v>
      </c>
      <c r="J24" s="384" t="s">
        <v>167</v>
      </c>
      <c r="K24" s="384"/>
      <c r="L24" s="385"/>
    </row>
    <row r="25" spans="1:22" s="377" customFormat="1" ht="15.75">
      <c r="B25" s="483"/>
      <c r="C25" s="378" t="s">
        <v>168</v>
      </c>
      <c r="D25" s="254"/>
      <c r="E25" s="255"/>
      <c r="F25" s="379"/>
      <c r="G25" s="379"/>
      <c r="H25" s="483"/>
      <c r="I25" s="378" t="s">
        <v>168</v>
      </c>
      <c r="J25" s="386"/>
      <c r="K25" s="386"/>
      <c r="L25" s="387"/>
    </row>
    <row r="26" spans="1:22" s="377" customFormat="1" ht="49.5" customHeight="1">
      <c r="B26" s="484"/>
      <c r="C26" s="378" t="s">
        <v>145</v>
      </c>
      <c r="D26" s="338" t="s">
        <v>252</v>
      </c>
      <c r="E26" s="257"/>
      <c r="F26" s="379"/>
      <c r="G26" s="379"/>
      <c r="H26" s="484"/>
      <c r="I26" s="378" t="s">
        <v>145</v>
      </c>
      <c r="J26" s="388" t="s">
        <v>252</v>
      </c>
      <c r="K26" s="388"/>
      <c r="L26" s="255"/>
    </row>
  </sheetData>
  <mergeCells count="11">
    <mergeCell ref="B24:B26"/>
    <mergeCell ref="H24:H26"/>
    <mergeCell ref="P15:Q15"/>
    <mergeCell ref="A16:B16"/>
    <mergeCell ref="A5:B5"/>
    <mergeCell ref="D5:E5"/>
    <mergeCell ref="E6:I6"/>
    <mergeCell ref="A8:B9"/>
    <mergeCell ref="C8:C9"/>
    <mergeCell ref="D8:E8"/>
    <mergeCell ref="F8:G8"/>
  </mergeCells>
  <pageMargins left="0.2" right="0.2" top="0.75" bottom="0.75" header="0.3" footer="0.3"/>
  <pageSetup scale="81" orientation="landscape" verticalDpi="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602 dhe 231</vt:lpstr>
      <vt:lpstr>pagat</vt:lpstr>
      <vt:lpstr>të ardhurat</vt:lpstr>
      <vt:lpstr>Buxheti vjetor 2023</vt:lpstr>
      <vt:lpstr>Buxheti vjetor 2024</vt:lpstr>
      <vt:lpstr>Buxheti vjetor 2025</vt:lpstr>
      <vt:lpstr>Nr.punonjësve</vt:lpstr>
      <vt:lpstr>'602 dhe 231'!Print_Area</vt:lpstr>
      <vt:lpstr>'Buxheti vjetor 2023'!Print_Area</vt:lpstr>
      <vt:lpstr>'Buxheti vjetor 2024'!Print_Area</vt:lpstr>
      <vt:lpstr>'Buxheti vjetor 2025'!Print_Area</vt:lpstr>
      <vt:lpstr>pagat!Print_Area</vt:lpstr>
      <vt:lpstr>'të ardhurat'!Print_Area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Valbona Gjika</dc:creator>
  <cp:lastModifiedBy>nurce</cp:lastModifiedBy>
  <cp:lastPrinted>2022-08-10T11:43:09Z</cp:lastPrinted>
  <dcterms:created xsi:type="dcterms:W3CDTF">2011-07-25T08:57:01Z</dcterms:created>
  <dcterms:modified xsi:type="dcterms:W3CDTF">2022-08-10T11:44:25Z</dcterms:modified>
</cp:coreProperties>
</file>