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Janar-Prill 2025" sheetId="10" r:id="rId1"/>
    <sheet name="Janar-Gusht 2025" sheetId="11" r:id="rId2"/>
    <sheet name="Janar-Dhjetor2025" sheetId="12" r:id="rId3"/>
  </sheets>
  <definedNames>
    <definedName name="_xlnm.Print_Area" localSheetId="2">'Janar-Dhjetor2025'!$A$1:$O$64</definedName>
    <definedName name="_xlnm.Print_Area" localSheetId="1">'Janar-Gusht 2025'!$A$1:$O$64</definedName>
    <definedName name="_xlnm.Print_Area" localSheetId="0">'Janar-Prill 2025'!$A$1:$R$68</definedName>
  </definedNames>
  <calcPr calcId="125725"/>
</workbook>
</file>

<file path=xl/calcChain.xml><?xml version="1.0" encoding="utf-8"?>
<calcChain xmlns="http://schemas.openxmlformats.org/spreadsheetml/2006/main">
  <c r="N49" i="12"/>
  <c r="C49"/>
  <c r="C47" i="11" l="1"/>
  <c r="N49"/>
  <c r="M25" i="12"/>
  <c r="L49" i="11"/>
  <c r="D46" i="10"/>
  <c r="D47"/>
  <c r="C42" i="11"/>
  <c r="D28"/>
  <c r="D20"/>
  <c r="D19"/>
  <c r="M48"/>
  <c r="M47"/>
  <c r="M46"/>
  <c r="M45"/>
  <c r="M44"/>
  <c r="M43"/>
  <c r="M41"/>
  <c r="M40"/>
  <c r="M38"/>
  <c r="M37"/>
  <c r="M36"/>
  <c r="M34"/>
  <c r="M33"/>
  <c r="M32"/>
  <c r="M31"/>
  <c r="M30"/>
  <c r="M29"/>
  <c r="M28"/>
  <c r="M27"/>
  <c r="M26"/>
  <c r="M25"/>
  <c r="M24"/>
  <c r="M23"/>
  <c r="M22"/>
  <c r="M21"/>
  <c r="M20"/>
  <c r="M19"/>
  <c r="L49" i="12"/>
  <c r="D28" i="10"/>
  <c r="D23" i="12"/>
  <c r="M48"/>
  <c r="M47"/>
  <c r="K47"/>
  <c r="D47"/>
  <c r="M46"/>
  <c r="D46"/>
  <c r="C46"/>
  <c r="M45"/>
  <c r="K45"/>
  <c r="C45" s="1"/>
  <c r="D45"/>
  <c r="M44"/>
  <c r="K44"/>
  <c r="D44"/>
  <c r="C44"/>
  <c r="M43"/>
  <c r="K43"/>
  <c r="D43"/>
  <c r="C43"/>
  <c r="D42"/>
  <c r="C42"/>
  <c r="M41"/>
  <c r="K41"/>
  <c r="C41" s="1"/>
  <c r="D41"/>
  <c r="D49" s="1"/>
  <c r="M40"/>
  <c r="K40"/>
  <c r="C40" s="1"/>
  <c r="D40"/>
  <c r="D39"/>
  <c r="C39"/>
  <c r="M38"/>
  <c r="K38"/>
  <c r="D38"/>
  <c r="C38"/>
  <c r="M37"/>
  <c r="K37"/>
  <c r="C37" s="1"/>
  <c r="D37"/>
  <c r="M36"/>
  <c r="K36"/>
  <c r="C36" s="1"/>
  <c r="D36"/>
  <c r="D35"/>
  <c r="C35"/>
  <c r="M34"/>
  <c r="K34"/>
  <c r="C34" s="1"/>
  <c r="D34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D28"/>
  <c r="M27"/>
  <c r="K27"/>
  <c r="C27" s="1"/>
  <c r="D27"/>
  <c r="M26"/>
  <c r="K26"/>
  <c r="C26" s="1"/>
  <c r="D26"/>
  <c r="K25"/>
  <c r="C25" s="1"/>
  <c r="D25"/>
  <c r="M24"/>
  <c r="K24"/>
  <c r="C24" s="1"/>
  <c r="D24"/>
  <c r="M23"/>
  <c r="K23"/>
  <c r="C23" s="1"/>
  <c r="M22"/>
  <c r="K22"/>
  <c r="C22" s="1"/>
  <c r="D22"/>
  <c r="M21"/>
  <c r="K21"/>
  <c r="C21" s="1"/>
  <c r="D21"/>
  <c r="M20"/>
  <c r="K20"/>
  <c r="C20" s="1"/>
  <c r="D20"/>
  <c r="M19"/>
  <c r="K19"/>
  <c r="D19"/>
  <c r="D25" i="10"/>
  <c r="C21"/>
  <c r="M26"/>
  <c r="K26"/>
  <c r="C26" s="1"/>
  <c r="D26"/>
  <c r="M25"/>
  <c r="K25"/>
  <c r="C25" s="1"/>
  <c r="M49" i="11" l="1"/>
  <c r="M49" i="12"/>
  <c r="K49"/>
  <c r="C19"/>
  <c r="D26" i="11"/>
  <c r="K26"/>
  <c r="C26" s="1"/>
  <c r="C47" i="12" l="1"/>
  <c r="K47" i="11"/>
  <c r="D47"/>
  <c r="D46"/>
  <c r="C46"/>
  <c r="K45"/>
  <c r="C45" s="1"/>
  <c r="D45"/>
  <c r="K44"/>
  <c r="D44"/>
  <c r="C44"/>
  <c r="K43"/>
  <c r="D43"/>
  <c r="C43"/>
  <c r="D42"/>
  <c r="K41"/>
  <c r="C41" s="1"/>
  <c r="D41"/>
  <c r="K40"/>
  <c r="C40" s="1"/>
  <c r="D40"/>
  <c r="D39"/>
  <c r="C39"/>
  <c r="K38"/>
  <c r="D38"/>
  <c r="C38"/>
  <c r="K37"/>
  <c r="D37"/>
  <c r="C37"/>
  <c r="K36"/>
  <c r="C36" s="1"/>
  <c r="D36"/>
  <c r="D35"/>
  <c r="C35"/>
  <c r="K34"/>
  <c r="C34" s="1"/>
  <c r="D34"/>
  <c r="K33"/>
  <c r="C33" s="1"/>
  <c r="D33"/>
  <c r="K32"/>
  <c r="C32" s="1"/>
  <c r="D32"/>
  <c r="K31"/>
  <c r="C31" s="1"/>
  <c r="D31"/>
  <c r="K30"/>
  <c r="C30" s="1"/>
  <c r="D30"/>
  <c r="K29"/>
  <c r="C29" s="1"/>
  <c r="D29"/>
  <c r="K28"/>
  <c r="C28" s="1"/>
  <c r="K27"/>
  <c r="C27" s="1"/>
  <c r="D27"/>
  <c r="K25"/>
  <c r="C25" s="1"/>
  <c r="D25"/>
  <c r="K24"/>
  <c r="C24" s="1"/>
  <c r="D24"/>
  <c r="K23"/>
  <c r="D23"/>
  <c r="K22"/>
  <c r="C22" s="1"/>
  <c r="D22"/>
  <c r="K21"/>
  <c r="C21" s="1"/>
  <c r="D21"/>
  <c r="K20"/>
  <c r="C20" s="1"/>
  <c r="K19"/>
  <c r="M34" i="10"/>
  <c r="K34"/>
  <c r="C34" s="1"/>
  <c r="D34"/>
  <c r="C23" i="11" l="1"/>
  <c r="K49"/>
  <c r="D49"/>
  <c r="C19"/>
  <c r="N49" i="10"/>
  <c r="L49"/>
  <c r="M48"/>
  <c r="M47"/>
  <c r="K47"/>
  <c r="M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C38" s="1"/>
  <c r="D38"/>
  <c r="M37"/>
  <c r="K37"/>
  <c r="C37" s="1"/>
  <c r="D37"/>
  <c r="M36"/>
  <c r="K36"/>
  <c r="D36"/>
  <c r="C36"/>
  <c r="D35"/>
  <c r="C35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M27"/>
  <c r="K27"/>
  <c r="C27" s="1"/>
  <c r="D27"/>
  <c r="M24"/>
  <c r="K24"/>
  <c r="C24" s="1"/>
  <c r="D24"/>
  <c r="M23"/>
  <c r="K23"/>
  <c r="C23" s="1"/>
  <c r="D23"/>
  <c r="M22"/>
  <c r="K22"/>
  <c r="C22" s="1"/>
  <c r="D22"/>
  <c r="M21"/>
  <c r="K21"/>
  <c r="D21"/>
  <c r="M20"/>
  <c r="K20"/>
  <c r="C20" s="1"/>
  <c r="D20"/>
  <c r="M19"/>
  <c r="K19"/>
  <c r="D19"/>
  <c r="C49" i="11" l="1"/>
  <c r="M49" i="10"/>
  <c r="K49"/>
  <c r="C47" s="1"/>
  <c r="D49"/>
  <c r="C19"/>
  <c r="C49" l="1"/>
</calcChain>
</file>

<file path=xl/sharedStrings.xml><?xml version="1.0" encoding="utf-8"?>
<sst xmlns="http://schemas.openxmlformats.org/spreadsheetml/2006/main" count="392" uniqueCount="69">
  <si>
    <t>Objekti i Prokurimeve</t>
  </si>
  <si>
    <t>Fondi Limit (Pa TVSH)</t>
  </si>
  <si>
    <t>Vlera e Kontratës (Me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</si>
  <si>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</si>
  <si>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</si>
  <si>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</si>
  <si>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</si>
  <si>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</si>
  <si>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</si>
  <si>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</si>
  <si>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</si>
  <si>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</si>
  <si>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</si>
  <si>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</si>
  <si>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</si>
  <si>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</si>
  <si>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</si>
  <si>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</si>
  <si>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</si>
  <si>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</si>
  <si>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</si>
  <si>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</si>
  <si>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</si>
  <si>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</si>
  <si>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</si>
  <si>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</si>
  <si>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</si>
  <si>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</si>
  <si>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</si>
  <si>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</si>
  <si>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</si>
  <si>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Janar-Dhjetor</t>
  </si>
  <si>
    <t>Janar-Mars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</si>
  <si>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</si>
  <si>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</si>
  <si>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</si>
  <si>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Kerkese per propoz</t>
  </si>
  <si>
    <t>Nr.</t>
  </si>
  <si>
    <t>APARATI</t>
  </si>
  <si>
    <t>0'1160</t>
  </si>
  <si>
    <t>Njesi matjes 000/leke</t>
  </si>
  <si>
    <t>REPUBLIKA E SHQIPERISË</t>
  </si>
  <si>
    <t>PREFEKTI QARKUT DIBËR</t>
  </si>
  <si>
    <t xml:space="preserve">       Fatbardha  ÇENGA                         </t>
  </si>
  <si>
    <t xml:space="preserve">    P R E F E K T I</t>
  </si>
  <si>
    <t xml:space="preserve"> Nexhbedin SHEHU</t>
  </si>
  <si>
    <t>Maj-Dhjetor</t>
  </si>
  <si>
    <t>Gjatë vitit</t>
  </si>
  <si>
    <t>Prefekti Qarkut Dibër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</si>
  <si>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</si>
  <si>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>Blerje kompjutera e printera</t>
  </si>
  <si>
    <t>Likujdim i fondit të ngurtësuar si garanci nga rik.zyrash viti 2017</t>
  </si>
  <si>
    <t>Përgj.Sektorit Financiar dhe Shërb.Mbështetëse</t>
  </si>
  <si>
    <t>Shërbime të sigurimit dhe ruatjes</t>
  </si>
  <si>
    <t>Ministri Brendshme</t>
  </si>
  <si>
    <t xml:space="preserve">Rikonstruksion zyrash </t>
  </si>
  <si>
    <t xml:space="preserve">Kancelari </t>
  </si>
  <si>
    <t xml:space="preserve">Ngurtësim fondi si garanci mbi blerjen </t>
  </si>
  <si>
    <t>Shtesë kontrate</t>
  </si>
  <si>
    <t>Janar-Shkurt</t>
  </si>
  <si>
    <t>Maska dhe doreza materiale periudhën COVID-19</t>
  </si>
  <si>
    <t>Njësi matjes 000/lekë</t>
  </si>
  <si>
    <t>P/Vjetori</t>
  </si>
  <si>
    <t>Likujdim i fondit të ngurtësuar si garanci nga rik.zyrash viti 2019</t>
  </si>
  <si>
    <t>Likujdim i fondit të ngurt. si garanci nga blerje automj. viti 2018</t>
  </si>
  <si>
    <t>REGJISTRI I REALIZIMIT TË PROKURIMEVE PUBLIKE  PËR  PERIUDHËN  JANAR - PRILL   TË VITIT 2025</t>
  </si>
  <si>
    <t>REGJISTRI I REALIZIMIT TË PROKURIMEVE PUBLIKE  PËR  PERIUDHËN  JANAR - GUSHT   TË VITIT 2025</t>
  </si>
  <si>
    <t>Paisje zyrash</t>
  </si>
  <si>
    <t>REGJISTRI I REALIZIMIT TË PROKURIMEVE PUBLIKE  PËR  PERIUDHËN  JANAR - DHJETOR  TË VITIT 2025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</si>
</sst>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4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1" fontId="14" fillId="0" borderId="5" xfId="0" applyNumberFormat="1" applyFont="1" applyBorder="1" applyAlignment="1">
      <alignment horizontal="right" vertical="top" wrapText="1"/>
    </xf>
    <xf numFmtId="0" fontId="0" fillId="0" borderId="6" xfId="0" applyFill="1" applyBorder="1"/>
    <xf numFmtId="9" fontId="0" fillId="0" borderId="5" xfId="0" applyNumberFormat="1" applyBorder="1"/>
    <xf numFmtId="0" fontId="15" fillId="5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center"/>
    </xf>
    <xf numFmtId="0" fontId="15" fillId="0" borderId="5" xfId="0" applyFont="1" applyBorder="1"/>
    <xf numFmtId="0" fontId="16" fillId="0" borderId="5" xfId="0" applyFont="1" applyBorder="1" applyAlignment="1">
      <alignment horizontal="left" vertical="top"/>
    </xf>
    <xf numFmtId="1" fontId="1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165" fontId="16" fillId="0" borderId="5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0" fillId="4" borderId="5" xfId="0" applyFill="1" applyBorder="1"/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center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4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center"/>
    </xf>
    <xf numFmtId="165" fontId="0" fillId="4" borderId="5" xfId="0" applyNumberFormat="1" applyFill="1" applyBorder="1"/>
    <xf numFmtId="2" fontId="0" fillId="4" borderId="5" xfId="0" applyNumberFormat="1" applyFill="1" applyBorder="1"/>
    <xf numFmtId="0" fontId="0" fillId="4" borderId="0" xfId="0" applyFill="1" applyBorder="1"/>
    <xf numFmtId="0" fontId="11" fillId="4" borderId="0" xfId="0" applyFont="1" applyFill="1" applyBorder="1"/>
    <xf numFmtId="0" fontId="0" fillId="4" borderId="7" xfId="0" applyFill="1" applyBorder="1"/>
    <xf numFmtId="165" fontId="0" fillId="4" borderId="0" xfId="0" applyNumberFormat="1" applyFill="1" applyBorder="1"/>
    <xf numFmtId="0" fontId="25" fillId="0" borderId="5" xfId="0" applyFont="1" applyBorder="1" applyAlignment="1">
      <alignment horizontal="left" vertical="top"/>
    </xf>
    <xf numFmtId="0" fontId="0" fillId="4" borderId="6" xfId="0" applyFill="1" applyBorder="1"/>
    <xf numFmtId="9" fontId="0" fillId="4" borderId="5" xfId="0" applyNumberFormat="1" applyFill="1" applyBorder="1"/>
    <xf numFmtId="0" fontId="0" fillId="4" borderId="5" xfId="0" applyFont="1" applyFill="1" applyBorder="1"/>
    <xf numFmtId="0" fontId="13" fillId="2" borderId="0" xfId="0" applyFont="1" applyFill="1" applyBorder="1"/>
    <xf numFmtId="165" fontId="0" fillId="0" borderId="0" xfId="0" applyNumberFormat="1" applyBorder="1"/>
    <xf numFmtId="1" fontId="7" fillId="0" borderId="5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0" fontId="5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1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190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2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2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topLeftCell="A7" zoomScaleNormal="100" zoomScaleSheetLayoutView="100" workbookViewId="0">
      <selection activeCell="B48" sqref="B48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65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40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406.58333333333331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81.316666666666663</v>
      </c>
      <c r="L19" s="50">
        <v>487.9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0</v>
      </c>
      <c r="D20" s="37">
        <f t="shared" ref="D20:D45" si="1">N20</f>
        <v>0</v>
      </c>
      <c r="E20" s="29" t="s">
        <v>36</v>
      </c>
      <c r="F20" s="29" t="s">
        <v>31</v>
      </c>
      <c r="G20" s="28" t="s">
        <v>54</v>
      </c>
      <c r="K20" s="60">
        <f t="shared" ref="K20:K47" si="2">L20/6</f>
        <v>0</v>
      </c>
      <c r="L20" s="50">
        <v>0</v>
      </c>
      <c r="M20" s="61">
        <f>N20/6</f>
        <v>0</v>
      </c>
      <c r="N20" s="50">
        <v>0</v>
      </c>
    </row>
    <row r="21" spans="1:17" ht="15.75">
      <c r="A21" s="32">
        <v>3</v>
      </c>
      <c r="B21" s="21" t="s">
        <v>56</v>
      </c>
      <c r="C21" s="25">
        <f>L21-K21</f>
        <v>166.66666666666666</v>
      </c>
      <c r="D21" s="37">
        <f t="shared" si="1"/>
        <v>0</v>
      </c>
      <c r="E21" s="28" t="s">
        <v>29</v>
      </c>
      <c r="F21" s="28" t="s">
        <v>47</v>
      </c>
      <c r="G21" s="28" t="s">
        <v>48</v>
      </c>
      <c r="K21" s="60">
        <f t="shared" si="2"/>
        <v>33.333333333333336</v>
      </c>
      <c r="L21" s="50">
        <v>200</v>
      </c>
      <c r="M21" s="61">
        <f t="shared" ref="M21:M48" si="3">N21/6</f>
        <v>0</v>
      </c>
      <c r="N21" s="50">
        <v>0</v>
      </c>
      <c r="Q21" s="49"/>
    </row>
    <row r="22" spans="1:17" ht="15.75">
      <c r="A22" s="32">
        <v>4</v>
      </c>
      <c r="B22" s="21" t="s">
        <v>8</v>
      </c>
      <c r="C22" s="25">
        <f t="shared" si="0"/>
        <v>75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2"/>
        <v>15</v>
      </c>
      <c r="L22" s="50">
        <v>90</v>
      </c>
      <c r="M22" s="61">
        <f t="shared" si="3"/>
        <v>0</v>
      </c>
      <c r="N22" s="50">
        <v>0</v>
      </c>
    </row>
    <row r="23" spans="1:17" ht="15.75">
      <c r="A23" s="32">
        <v>5</v>
      </c>
      <c r="B23" s="24" t="s">
        <v>9</v>
      </c>
      <c r="C23" s="25">
        <f t="shared" si="0"/>
        <v>58.333333333333336</v>
      </c>
      <c r="D23" s="37">
        <f t="shared" si="1"/>
        <v>0</v>
      </c>
      <c r="E23" s="28" t="s">
        <v>29</v>
      </c>
      <c r="F23" s="28" t="s">
        <v>47</v>
      </c>
      <c r="G23" s="28" t="s">
        <v>48</v>
      </c>
      <c r="K23" s="60">
        <f t="shared" si="2"/>
        <v>11.666666666666666</v>
      </c>
      <c r="L23" s="50">
        <v>70</v>
      </c>
      <c r="M23" s="61">
        <f t="shared" si="3"/>
        <v>0</v>
      </c>
      <c r="N23" s="50">
        <v>0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16.666666666666668</v>
      </c>
      <c r="D25" s="72">
        <f>N25</f>
        <v>0</v>
      </c>
      <c r="E25" s="28" t="s">
        <v>29</v>
      </c>
      <c r="F25" s="28" t="s">
        <v>47</v>
      </c>
      <c r="G25" s="28" t="s">
        <v>48</v>
      </c>
      <c r="K25" s="60">
        <f t="shared" si="2"/>
        <v>3.3333333333333335</v>
      </c>
      <c r="L25" s="50">
        <v>20</v>
      </c>
      <c r="M25" s="61">
        <f t="shared" si="3"/>
        <v>0</v>
      </c>
      <c r="N25" s="60">
        <v>0</v>
      </c>
      <c r="Q25" s="49"/>
    </row>
    <row r="26" spans="1:17" ht="15.75">
      <c r="A26" s="32">
        <v>8</v>
      </c>
      <c r="B26" s="24" t="s">
        <v>60</v>
      </c>
      <c r="C26" s="25">
        <f t="shared" si="0"/>
        <v>0</v>
      </c>
      <c r="D26" s="72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60">
        <v>0</v>
      </c>
      <c r="O26" s="71"/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278.33333333333331</v>
      </c>
      <c r="D28" s="37">
        <f>N28</f>
        <v>332.06</v>
      </c>
      <c r="E28" s="29" t="s">
        <v>30</v>
      </c>
      <c r="F28" s="28" t="s">
        <v>47</v>
      </c>
      <c r="G28" s="28" t="s">
        <v>48</v>
      </c>
      <c r="K28" s="60">
        <f t="shared" si="2"/>
        <v>55.666666666666664</v>
      </c>
      <c r="L28" s="50">
        <v>334</v>
      </c>
      <c r="M28" s="61">
        <f t="shared" si="3"/>
        <v>55.343333333333334</v>
      </c>
      <c r="N28" s="69">
        <v>332.06</v>
      </c>
    </row>
    <row r="29" spans="1:17" ht="15.75">
      <c r="A29" s="32">
        <v>11</v>
      </c>
      <c r="B29" s="22" t="s">
        <v>14</v>
      </c>
      <c r="C29" s="25">
        <f t="shared" si="0"/>
        <v>33.333333333333336</v>
      </c>
      <c r="D29" s="37">
        <f t="shared" si="1"/>
        <v>26.2</v>
      </c>
      <c r="E29" s="29" t="s">
        <v>30</v>
      </c>
      <c r="F29" s="28" t="s">
        <v>47</v>
      </c>
      <c r="G29" s="28" t="s">
        <v>48</v>
      </c>
      <c r="K29" s="60">
        <f t="shared" si="2"/>
        <v>6.666666666666667</v>
      </c>
      <c r="L29" s="50">
        <v>40</v>
      </c>
      <c r="M29" s="61">
        <f t="shared" si="3"/>
        <v>4.3666666666666663</v>
      </c>
      <c r="N29" s="69">
        <v>26.2</v>
      </c>
    </row>
    <row r="30" spans="1:17" ht="15.75">
      <c r="A30" s="32">
        <v>12</v>
      </c>
      <c r="B30" s="22" t="s">
        <v>15</v>
      </c>
      <c r="C30" s="25">
        <f t="shared" si="0"/>
        <v>110.83333333333333</v>
      </c>
      <c r="D30" s="37">
        <f t="shared" si="1"/>
        <v>71.400000000000006</v>
      </c>
      <c r="E30" s="29" t="s">
        <v>30</v>
      </c>
      <c r="F30" s="28" t="s">
        <v>47</v>
      </c>
      <c r="G30" s="28" t="s">
        <v>48</v>
      </c>
      <c r="K30" s="60">
        <f t="shared" si="2"/>
        <v>22.166666666666668</v>
      </c>
      <c r="L30" s="50">
        <v>133</v>
      </c>
      <c r="M30" s="61">
        <f t="shared" si="3"/>
        <v>11.9</v>
      </c>
      <c r="N30" s="50">
        <v>71.400000000000006</v>
      </c>
    </row>
    <row r="31" spans="1:17" ht="15.75">
      <c r="A31" s="32">
        <v>13</v>
      </c>
      <c r="B31" s="22" t="s">
        <v>16</v>
      </c>
      <c r="C31" s="25">
        <f t="shared" si="0"/>
        <v>78.333333333333329</v>
      </c>
      <c r="D31" s="37">
        <f t="shared" si="1"/>
        <v>62.47</v>
      </c>
      <c r="E31" s="29" t="s">
        <v>30</v>
      </c>
      <c r="F31" s="28" t="s">
        <v>47</v>
      </c>
      <c r="G31" s="28" t="s">
        <v>48</v>
      </c>
      <c r="K31" s="60">
        <f t="shared" si="2"/>
        <v>15.666666666666666</v>
      </c>
      <c r="L31" s="50">
        <v>94</v>
      </c>
      <c r="M31" s="61">
        <f t="shared" si="3"/>
        <v>10.411666666666667</v>
      </c>
      <c r="N31" s="50">
        <v>62.47</v>
      </c>
    </row>
    <row r="32" spans="1:17" ht="15.75">
      <c r="A32" s="32">
        <v>14</v>
      </c>
      <c r="B32" s="22" t="s">
        <v>17</v>
      </c>
      <c r="C32" s="25">
        <f t="shared" si="0"/>
        <v>2.9166666666666665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0.58333333333333337</v>
      </c>
      <c r="L32" s="50">
        <v>3.5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47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358.75</v>
      </c>
      <c r="D34" s="37">
        <f t="shared" si="1"/>
        <v>322.89999999999998</v>
      </c>
      <c r="E34" s="29" t="s">
        <v>30</v>
      </c>
      <c r="F34" s="28" t="s">
        <v>31</v>
      </c>
      <c r="G34" s="28" t="s">
        <v>48</v>
      </c>
      <c r="K34" s="60">
        <f t="shared" si="2"/>
        <v>71.75</v>
      </c>
      <c r="L34" s="50">
        <v>430.5</v>
      </c>
      <c r="M34" s="61">
        <f t="shared" si="3"/>
        <v>53.816666666666663</v>
      </c>
      <c r="N34" s="50">
        <v>322.89999999999998</v>
      </c>
    </row>
    <row r="35" spans="1:17" ht="15.75">
      <c r="A35" s="32">
        <v>17</v>
      </c>
      <c r="B35" s="24" t="s">
        <v>33</v>
      </c>
      <c r="C35" s="25">
        <f t="shared" si="0"/>
        <v>100</v>
      </c>
      <c r="D35" s="37">
        <f t="shared" si="1"/>
        <v>177</v>
      </c>
      <c r="E35" s="29" t="s">
        <v>30</v>
      </c>
      <c r="F35" s="28" t="s">
        <v>47</v>
      </c>
      <c r="G35" s="28" t="s">
        <v>48</v>
      </c>
      <c r="K35" s="60"/>
      <c r="L35" s="50">
        <v>100</v>
      </c>
      <c r="M35" s="61"/>
      <c r="N35" s="50">
        <v>177</v>
      </c>
    </row>
    <row r="36" spans="1:17" ht="15.75">
      <c r="A36" s="32">
        <v>18</v>
      </c>
      <c r="B36" s="22" t="s">
        <v>18</v>
      </c>
      <c r="C36" s="25">
        <f t="shared" si="0"/>
        <v>83.333333333333329</v>
      </c>
      <c r="D36" s="37">
        <f t="shared" si="1"/>
        <v>1.6</v>
      </c>
      <c r="E36" s="29" t="s">
        <v>29</v>
      </c>
      <c r="F36" s="28" t="s">
        <v>47</v>
      </c>
      <c r="G36" s="28" t="s">
        <v>48</v>
      </c>
      <c r="K36" s="60">
        <f t="shared" si="2"/>
        <v>16.666666666666668</v>
      </c>
      <c r="L36" s="50">
        <v>100</v>
      </c>
      <c r="M36" s="61">
        <f t="shared" si="3"/>
        <v>0.26666666666666666</v>
      </c>
      <c r="N36" s="50">
        <v>1.6</v>
      </c>
    </row>
    <row r="37" spans="1:17" ht="15.75">
      <c r="A37" s="32">
        <v>19</v>
      </c>
      <c r="B37" s="22" t="s">
        <v>19</v>
      </c>
      <c r="C37" s="25">
        <f t="shared" si="0"/>
        <v>283.33333333333331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2"/>
        <v>56.666666666666664</v>
      </c>
      <c r="L37" s="50">
        <v>340</v>
      </c>
      <c r="M37" s="61">
        <f t="shared" si="3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0"/>
        <v>66.666666666666671</v>
      </c>
      <c r="D38" s="37">
        <f t="shared" si="1"/>
        <v>39.6</v>
      </c>
      <c r="E38" s="29" t="s">
        <v>29</v>
      </c>
      <c r="F38" s="28" t="s">
        <v>47</v>
      </c>
      <c r="G38" s="28" t="s">
        <v>48</v>
      </c>
      <c r="K38" s="60">
        <f t="shared" si="2"/>
        <v>13.333333333333334</v>
      </c>
      <c r="L38" s="50">
        <v>80</v>
      </c>
      <c r="M38" s="61">
        <f t="shared" si="3"/>
        <v>6.6000000000000005</v>
      </c>
      <c r="N38" s="50">
        <v>39.6</v>
      </c>
      <c r="Q38" s="49"/>
    </row>
    <row r="39" spans="1:17" ht="15.75">
      <c r="A39" s="32">
        <v>21</v>
      </c>
      <c r="B39" s="22" t="s">
        <v>21</v>
      </c>
      <c r="C39" s="25">
        <f t="shared" si="0"/>
        <v>591.14</v>
      </c>
      <c r="D39" s="37">
        <f t="shared" si="1"/>
        <v>146.69999999999999</v>
      </c>
      <c r="E39" s="29"/>
      <c r="F39" s="28" t="s">
        <v>47</v>
      </c>
      <c r="G39" s="28" t="s">
        <v>48</v>
      </c>
      <c r="K39" s="60"/>
      <c r="L39" s="50">
        <v>591.14</v>
      </c>
      <c r="M39" s="61"/>
      <c r="N39" s="50">
        <v>146.69999999999999</v>
      </c>
    </row>
    <row r="40" spans="1:17" ht="15.75">
      <c r="A40" s="32">
        <v>22</v>
      </c>
      <c r="B40" s="22" t="s">
        <v>22</v>
      </c>
      <c r="C40" s="25">
        <f t="shared" si="0"/>
        <v>0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2"/>
        <v>0</v>
      </c>
      <c r="L40" s="50">
        <v>0</v>
      </c>
      <c r="M40" s="61">
        <f t="shared" si="3"/>
        <v>0</v>
      </c>
      <c r="N40" s="50">
        <v>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0"/>
        <v>0</v>
      </c>
      <c r="D45" s="37">
        <f t="shared" si="1"/>
        <v>0</v>
      </c>
      <c r="E45" s="29"/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51</v>
      </c>
      <c r="C46" s="25">
        <f t="shared" si="0"/>
        <v>0</v>
      </c>
      <c r="D46" s="37">
        <f>N46</f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403.81666666666666</v>
      </c>
      <c r="D47" s="37">
        <f>N47</f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3120.0399999999995</v>
      </c>
      <c r="D49" s="47">
        <f>SUM(D19:D48)</f>
        <v>1179.93</v>
      </c>
      <c r="E49" s="34"/>
      <c r="F49" s="34"/>
      <c r="G49" s="34"/>
      <c r="K49" s="60">
        <f>SUM(K19:K48)</f>
        <v>403.81666666666666</v>
      </c>
      <c r="L49" s="60">
        <f>SUM(L19:L48)</f>
        <v>3120.04</v>
      </c>
      <c r="M49" s="60">
        <f>SUM(M19:M48)</f>
        <v>142.70499999999998</v>
      </c>
      <c r="N49" s="60">
        <f>SUM(N19:N48)</f>
        <v>1179.93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7" right="0.7" top="0.75" bottom="0.75" header="0.3" footer="0.3"/>
  <pageSetup scale="93" orientation="landscape" verticalDpi="0" r:id="rId1"/>
  <rowBreaks count="1" manualBreakCount="1">
    <brk id="36" max="17" man="1"/>
  </rowBreaks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topLeftCell="A10" zoomScaleNormal="100" zoomScaleSheetLayoutView="100" workbookViewId="0">
      <selection activeCell="F33" sqref="F33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66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61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62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>L20-K20</f>
        <v>750</v>
      </c>
      <c r="D20" s="73">
        <f>N20</f>
        <v>899.48</v>
      </c>
      <c r="E20" s="28" t="s">
        <v>29</v>
      </c>
      <c r="F20" s="28" t="s">
        <v>47</v>
      </c>
      <c r="G20" s="28" t="s">
        <v>48</v>
      </c>
      <c r="K20" s="60">
        <f t="shared" ref="K20:K47" si="0">L20/6</f>
        <v>150</v>
      </c>
      <c r="L20" s="50">
        <v>900</v>
      </c>
      <c r="M20" s="61">
        <f>N20/6</f>
        <v>149.91333333333333</v>
      </c>
      <c r="N20" s="50">
        <v>899.48</v>
      </c>
    </row>
    <row r="21" spans="1:17" ht="15.75">
      <c r="A21" s="32">
        <v>3</v>
      </c>
      <c r="B21" s="21" t="s">
        <v>56</v>
      </c>
      <c r="C21" s="25">
        <f>L21-K21</f>
        <v>250</v>
      </c>
      <c r="D21" s="37">
        <f t="shared" ref="D21:D47" si="1">N21</f>
        <v>11.4</v>
      </c>
      <c r="E21" s="28" t="s">
        <v>29</v>
      </c>
      <c r="F21" s="28" t="s">
        <v>47</v>
      </c>
      <c r="G21" s="28" t="s">
        <v>48</v>
      </c>
      <c r="K21" s="60">
        <f t="shared" si="0"/>
        <v>50</v>
      </c>
      <c r="L21" s="50">
        <v>300</v>
      </c>
      <c r="M21" s="61">
        <f t="shared" ref="M21:M48" si="2">N21/6</f>
        <v>1.9000000000000001</v>
      </c>
      <c r="N21" s="50">
        <v>11.4</v>
      </c>
      <c r="Q21" s="49"/>
    </row>
    <row r="22" spans="1:17" ht="15.75">
      <c r="A22" s="32">
        <v>4</v>
      </c>
      <c r="B22" s="21" t="s">
        <v>8</v>
      </c>
      <c r="C22" s="25">
        <f t="shared" ref="C22:C46" si="3">L22-K22</f>
        <v>187.29999999999998</v>
      </c>
      <c r="D22" s="37">
        <f t="shared" si="1"/>
        <v>262.26</v>
      </c>
      <c r="E22" s="28" t="s">
        <v>29</v>
      </c>
      <c r="F22" s="28" t="s">
        <v>47</v>
      </c>
      <c r="G22" s="28" t="s">
        <v>48</v>
      </c>
      <c r="K22" s="60">
        <f t="shared" si="0"/>
        <v>37.46</v>
      </c>
      <c r="L22" s="50">
        <v>224.76</v>
      </c>
      <c r="M22" s="61">
        <f t="shared" si="2"/>
        <v>43.71</v>
      </c>
      <c r="N22" s="50">
        <v>262.26</v>
      </c>
    </row>
    <row r="23" spans="1:17" ht="15.75">
      <c r="A23" s="32">
        <v>5</v>
      </c>
      <c r="B23" s="24" t="s">
        <v>9</v>
      </c>
      <c r="C23" s="25">
        <f t="shared" si="3"/>
        <v>166.66666666666666</v>
      </c>
      <c r="D23" s="37">
        <f t="shared" si="1"/>
        <v>0</v>
      </c>
      <c r="E23" s="28" t="s">
        <v>29</v>
      </c>
      <c r="F23" s="28" t="s">
        <v>47</v>
      </c>
      <c r="G23" s="28" t="s">
        <v>48</v>
      </c>
      <c r="K23" s="60">
        <f t="shared" si="0"/>
        <v>33.333333333333336</v>
      </c>
      <c r="L23" s="50">
        <v>200</v>
      </c>
      <c r="M23" s="61">
        <f t="shared" si="2"/>
        <v>0</v>
      </c>
      <c r="N23" s="50">
        <v>0</v>
      </c>
    </row>
    <row r="24" spans="1:17" ht="15.75">
      <c r="A24" s="32">
        <v>6</v>
      </c>
      <c r="B24" s="24" t="s">
        <v>10</v>
      </c>
      <c r="C24" s="25">
        <f t="shared" si="3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0"/>
        <v>0</v>
      </c>
      <c r="L24" s="50">
        <v>0</v>
      </c>
      <c r="M24" s="61">
        <f t="shared" si="2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3"/>
        <v>16.666666666666668</v>
      </c>
      <c r="D25" s="37">
        <f t="shared" si="1"/>
        <v>0</v>
      </c>
      <c r="E25" s="28" t="s">
        <v>29</v>
      </c>
      <c r="F25" s="28" t="s">
        <v>47</v>
      </c>
      <c r="G25" s="28" t="s">
        <v>48</v>
      </c>
      <c r="K25" s="60">
        <f t="shared" si="0"/>
        <v>3.3333333333333335</v>
      </c>
      <c r="L25" s="50">
        <v>20</v>
      </c>
      <c r="M25" s="61">
        <f t="shared" si="2"/>
        <v>0</v>
      </c>
      <c r="N25" s="60">
        <v>0</v>
      </c>
      <c r="Q25" s="49"/>
    </row>
    <row r="26" spans="1:17" ht="15.75">
      <c r="A26" s="32">
        <v>8</v>
      </c>
      <c r="B26" s="24" t="s">
        <v>60</v>
      </c>
      <c r="C26" s="25">
        <f t="shared" si="3"/>
        <v>0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0"/>
        <v>0</v>
      </c>
      <c r="L26" s="50">
        <v>0</v>
      </c>
      <c r="M26" s="61">
        <f t="shared" si="2"/>
        <v>0</v>
      </c>
      <c r="N26" s="60">
        <v>0</v>
      </c>
      <c r="Q26" s="49"/>
    </row>
    <row r="27" spans="1:17" ht="15.75">
      <c r="A27" s="32">
        <v>9</v>
      </c>
      <c r="B27" s="24" t="s">
        <v>12</v>
      </c>
      <c r="C27" s="25">
        <f t="shared" si="3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0"/>
        <v>0</v>
      </c>
      <c r="L27" s="50">
        <v>0</v>
      </c>
      <c r="M27" s="61">
        <f t="shared" si="2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3"/>
        <v>445</v>
      </c>
      <c r="D28" s="73">
        <f>N28</f>
        <v>443.28</v>
      </c>
      <c r="E28" s="29" t="s">
        <v>30</v>
      </c>
      <c r="F28" s="28" t="s">
        <v>47</v>
      </c>
      <c r="G28" s="28" t="s">
        <v>48</v>
      </c>
      <c r="K28" s="60">
        <f t="shared" si="0"/>
        <v>89</v>
      </c>
      <c r="L28" s="50">
        <v>534</v>
      </c>
      <c r="M28" s="61">
        <f t="shared" si="2"/>
        <v>73.88</v>
      </c>
      <c r="N28" s="69">
        <v>443.28</v>
      </c>
    </row>
    <row r="29" spans="1:17" ht="15.75">
      <c r="A29" s="32">
        <v>11</v>
      </c>
      <c r="B29" s="22" t="s">
        <v>14</v>
      </c>
      <c r="C29" s="25">
        <f t="shared" si="3"/>
        <v>63.333333333333336</v>
      </c>
      <c r="D29" s="37">
        <f t="shared" si="1"/>
        <v>51.4</v>
      </c>
      <c r="E29" s="29" t="s">
        <v>30</v>
      </c>
      <c r="F29" s="28" t="s">
        <v>47</v>
      </c>
      <c r="G29" s="28" t="s">
        <v>48</v>
      </c>
      <c r="K29" s="60">
        <f t="shared" si="0"/>
        <v>12.666666666666666</v>
      </c>
      <c r="L29" s="50">
        <v>76</v>
      </c>
      <c r="M29" s="61">
        <f t="shared" si="2"/>
        <v>8.5666666666666664</v>
      </c>
      <c r="N29" s="69">
        <v>51.4</v>
      </c>
    </row>
    <row r="30" spans="1:17" ht="15.75">
      <c r="A30" s="32">
        <v>12</v>
      </c>
      <c r="B30" s="22" t="s">
        <v>15</v>
      </c>
      <c r="C30" s="25">
        <f t="shared" si="3"/>
        <v>207.5</v>
      </c>
      <c r="D30" s="37">
        <f t="shared" si="1"/>
        <v>146.94</v>
      </c>
      <c r="E30" s="29" t="s">
        <v>30</v>
      </c>
      <c r="F30" s="28" t="s">
        <v>47</v>
      </c>
      <c r="G30" s="28" t="s">
        <v>48</v>
      </c>
      <c r="K30" s="60">
        <f t="shared" si="0"/>
        <v>41.5</v>
      </c>
      <c r="L30" s="50">
        <v>249</v>
      </c>
      <c r="M30" s="61">
        <f t="shared" si="2"/>
        <v>24.49</v>
      </c>
      <c r="N30" s="50">
        <v>146.94</v>
      </c>
    </row>
    <row r="31" spans="1:17" ht="15.75">
      <c r="A31" s="32">
        <v>13</v>
      </c>
      <c r="B31" s="22" t="s">
        <v>16</v>
      </c>
      <c r="C31" s="25">
        <f t="shared" si="3"/>
        <v>179.78333333333333</v>
      </c>
      <c r="D31" s="37">
        <f t="shared" si="1"/>
        <v>116.5</v>
      </c>
      <c r="E31" s="29" t="s">
        <v>30</v>
      </c>
      <c r="F31" s="28" t="s">
        <v>47</v>
      </c>
      <c r="G31" s="28" t="s">
        <v>48</v>
      </c>
      <c r="K31" s="60">
        <f t="shared" si="0"/>
        <v>35.956666666666671</v>
      </c>
      <c r="L31" s="50">
        <v>215.74</v>
      </c>
      <c r="M31" s="61">
        <f t="shared" si="2"/>
        <v>19.416666666666668</v>
      </c>
      <c r="N31" s="50">
        <v>116.5</v>
      </c>
    </row>
    <row r="32" spans="1:17" ht="15.75">
      <c r="A32" s="32">
        <v>14</v>
      </c>
      <c r="B32" s="22" t="s">
        <v>17</v>
      </c>
      <c r="C32" s="25">
        <f t="shared" si="3"/>
        <v>2.8666666666666667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0"/>
        <v>0.57333333333333336</v>
      </c>
      <c r="L32" s="50">
        <v>3.44</v>
      </c>
      <c r="M32" s="61">
        <f t="shared" si="2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3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0"/>
        <v>0</v>
      </c>
      <c r="L33" s="50">
        <v>0</v>
      </c>
      <c r="M33" s="61">
        <f t="shared" si="2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3"/>
        <v>717.58333333333337</v>
      </c>
      <c r="D34" s="37">
        <f t="shared" si="1"/>
        <v>753.45</v>
      </c>
      <c r="E34" s="29" t="s">
        <v>30</v>
      </c>
      <c r="F34" s="28" t="s">
        <v>47</v>
      </c>
      <c r="G34" s="28" t="s">
        <v>48</v>
      </c>
      <c r="K34" s="60">
        <f t="shared" si="0"/>
        <v>143.51666666666668</v>
      </c>
      <c r="L34" s="50">
        <v>861.1</v>
      </c>
      <c r="M34" s="61">
        <f t="shared" si="2"/>
        <v>125.575</v>
      </c>
      <c r="N34" s="50">
        <v>753.45</v>
      </c>
    </row>
    <row r="35" spans="1:17" ht="15.75">
      <c r="A35" s="32">
        <v>17</v>
      </c>
      <c r="B35" s="24" t="s">
        <v>33</v>
      </c>
      <c r="C35" s="25">
        <f t="shared" si="3"/>
        <v>150</v>
      </c>
      <c r="D35" s="37">
        <f t="shared" si="1"/>
        <v>177</v>
      </c>
      <c r="E35" s="29" t="s">
        <v>30</v>
      </c>
      <c r="F35" s="28" t="s">
        <v>47</v>
      </c>
      <c r="G35" s="28" t="s">
        <v>48</v>
      </c>
      <c r="K35" s="60"/>
      <c r="L35" s="50">
        <v>150</v>
      </c>
      <c r="M35" s="61"/>
      <c r="N35" s="50">
        <v>177</v>
      </c>
    </row>
    <row r="36" spans="1:17" ht="15.75">
      <c r="A36" s="32">
        <v>18</v>
      </c>
      <c r="B36" s="22" t="s">
        <v>18</v>
      </c>
      <c r="C36" s="25">
        <f t="shared" si="3"/>
        <v>83.333333333333329</v>
      </c>
      <c r="D36" s="37">
        <f t="shared" si="1"/>
        <v>24.6</v>
      </c>
      <c r="E36" s="29" t="s">
        <v>29</v>
      </c>
      <c r="F36" s="28" t="s">
        <v>47</v>
      </c>
      <c r="G36" s="28" t="s">
        <v>48</v>
      </c>
      <c r="K36" s="60">
        <f t="shared" si="0"/>
        <v>16.666666666666668</v>
      </c>
      <c r="L36" s="50">
        <v>100</v>
      </c>
      <c r="M36" s="61">
        <f t="shared" si="2"/>
        <v>4.1000000000000005</v>
      </c>
      <c r="N36" s="50">
        <v>24.6</v>
      </c>
    </row>
    <row r="37" spans="1:17" ht="15.75">
      <c r="A37" s="32">
        <v>19</v>
      </c>
      <c r="B37" s="22" t="s">
        <v>19</v>
      </c>
      <c r="C37" s="25">
        <f t="shared" si="3"/>
        <v>458.33333333333331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0"/>
        <v>91.666666666666671</v>
      </c>
      <c r="L37" s="50">
        <v>550</v>
      </c>
      <c r="M37" s="61">
        <f t="shared" si="2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3"/>
        <v>83.333333333333329</v>
      </c>
      <c r="D38" s="37">
        <f t="shared" si="1"/>
        <v>39.619999999999997</v>
      </c>
      <c r="E38" s="29" t="s">
        <v>29</v>
      </c>
      <c r="F38" s="28" t="s">
        <v>47</v>
      </c>
      <c r="G38" s="28" t="s">
        <v>48</v>
      </c>
      <c r="K38" s="60">
        <f t="shared" si="0"/>
        <v>16.666666666666668</v>
      </c>
      <c r="L38" s="50">
        <v>100</v>
      </c>
      <c r="M38" s="61">
        <f t="shared" si="2"/>
        <v>6.6033333333333326</v>
      </c>
      <c r="N38" s="50">
        <v>39.619999999999997</v>
      </c>
      <c r="Q38" s="49"/>
    </row>
    <row r="39" spans="1:17" ht="15.75">
      <c r="A39" s="32">
        <v>21</v>
      </c>
      <c r="B39" s="22" t="s">
        <v>21</v>
      </c>
      <c r="C39" s="25">
        <f t="shared" si="3"/>
        <v>944.97</v>
      </c>
      <c r="D39" s="37">
        <f t="shared" si="1"/>
        <v>398.49</v>
      </c>
      <c r="E39" s="29"/>
      <c r="F39" s="28" t="s">
        <v>47</v>
      </c>
      <c r="G39" s="28" t="s">
        <v>48</v>
      </c>
      <c r="K39" s="60"/>
      <c r="L39" s="50">
        <v>944.97</v>
      </c>
      <c r="M39" s="61"/>
      <c r="N39" s="50">
        <v>398.49</v>
      </c>
    </row>
    <row r="40" spans="1:17" ht="15.75">
      <c r="A40" s="32">
        <v>22</v>
      </c>
      <c r="B40" s="22" t="s">
        <v>22</v>
      </c>
      <c r="C40" s="25">
        <f t="shared" si="3"/>
        <v>166.66666666666666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0"/>
        <v>33.333333333333336</v>
      </c>
      <c r="L40" s="50">
        <v>200</v>
      </c>
      <c r="M40" s="61">
        <f t="shared" si="2"/>
        <v>0</v>
      </c>
      <c r="N40" s="50">
        <v>0</v>
      </c>
      <c r="Q40" s="49"/>
    </row>
    <row r="41" spans="1:17" ht="15.75">
      <c r="A41" s="32">
        <v>23</v>
      </c>
      <c r="B41" s="22" t="s">
        <v>23</v>
      </c>
      <c r="C41" s="25">
        <f t="shared" si="3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0"/>
        <v>0</v>
      </c>
      <c r="L41" s="50"/>
      <c r="M41" s="61">
        <f t="shared" si="2"/>
        <v>0</v>
      </c>
      <c r="N41" s="50"/>
    </row>
    <row r="42" spans="1:17" ht="15.75">
      <c r="A42" s="32">
        <v>24</v>
      </c>
      <c r="B42" s="23" t="s">
        <v>34</v>
      </c>
      <c r="C42" s="25">
        <f>L42-K42</f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3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0"/>
        <v>0</v>
      </c>
      <c r="L43" s="50">
        <v>0</v>
      </c>
      <c r="M43" s="61">
        <f t="shared" si="2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3"/>
        <v>0</v>
      </c>
      <c r="D44" s="37">
        <f t="shared" si="1"/>
        <v>0</v>
      </c>
      <c r="E44" s="29"/>
      <c r="F44" s="29"/>
      <c r="G44" s="28"/>
      <c r="K44" s="60">
        <f t="shared" si="0"/>
        <v>0</v>
      </c>
      <c r="L44" s="50"/>
      <c r="M44" s="61">
        <f t="shared" si="2"/>
        <v>0</v>
      </c>
      <c r="N44" s="50">
        <v>0</v>
      </c>
    </row>
    <row r="45" spans="1:17" ht="15.75">
      <c r="A45" s="32">
        <v>27</v>
      </c>
      <c r="B45" s="23" t="s">
        <v>67</v>
      </c>
      <c r="C45" s="25">
        <f t="shared" si="3"/>
        <v>833.33333333333337</v>
      </c>
      <c r="D45" s="37">
        <f t="shared" si="1"/>
        <v>0</v>
      </c>
      <c r="E45" s="29" t="s">
        <v>29</v>
      </c>
      <c r="F45" s="29" t="s">
        <v>47</v>
      </c>
      <c r="G45" s="28" t="s">
        <v>48</v>
      </c>
      <c r="K45" s="60">
        <f t="shared" si="0"/>
        <v>166.66666666666666</v>
      </c>
      <c r="L45" s="50">
        <v>1000</v>
      </c>
      <c r="M45" s="61">
        <f t="shared" si="2"/>
        <v>0</v>
      </c>
      <c r="N45" s="50">
        <v>0</v>
      </c>
    </row>
    <row r="46" spans="1:17" ht="15.75">
      <c r="A46" s="32">
        <v>28</v>
      </c>
      <c r="B46" s="66" t="s">
        <v>63</v>
      </c>
      <c r="C46" s="25">
        <f t="shared" si="3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2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922.33999999999992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0"/>
        <v>0</v>
      </c>
      <c r="L47" s="50">
        <v>0</v>
      </c>
      <c r="M47" s="61">
        <f t="shared" si="2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2"/>
        <v>0</v>
      </c>
      <c r="N48" s="50"/>
    </row>
    <row r="49" spans="1:14" ht="15.75">
      <c r="A49" s="35"/>
      <c r="B49" s="35" t="s">
        <v>35</v>
      </c>
      <c r="C49" s="36">
        <f>SUM(C19:C48)</f>
        <v>6635.0100000000011</v>
      </c>
      <c r="D49" s="47">
        <f>SUM(D19:D48)</f>
        <v>3324.42</v>
      </c>
      <c r="E49" s="34"/>
      <c r="F49" s="34"/>
      <c r="G49" s="34"/>
      <c r="K49" s="60">
        <f>SUM(K19:K48)</f>
        <v>922.33999999999992</v>
      </c>
      <c r="L49" s="60">
        <f>SUM(L19:L48)</f>
        <v>6635.01</v>
      </c>
      <c r="M49" s="60">
        <f>SUM(M19:M48)</f>
        <v>458.15500000000003</v>
      </c>
      <c r="N49" s="60">
        <f>SUM(N19:N48)</f>
        <v>3324.42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45" right="0.45" top="0.75" bottom="0.75" header="0.3" footer="0.3"/>
  <pageSetup scale="95" orientation="landscape" verticalDpi="0" r:id="rId1"/>
  <rowBreaks count="1" manualBreakCount="1">
    <brk id="36" max="14" man="1"/>
  </rowBreaks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Q228"/>
  <sheetViews>
    <sheetView tabSelected="1" view="pageBreakPreview" zoomScaleNormal="100" zoomScaleSheetLayoutView="100" workbookViewId="0">
      <selection activeCell="E58" sqref="E58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68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61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 customHeight="1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62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750</v>
      </c>
      <c r="D20" s="37">
        <f t="shared" ref="D20:D47" si="1">N20</f>
        <v>899.48</v>
      </c>
      <c r="E20" s="28" t="s">
        <v>29</v>
      </c>
      <c r="F20" s="28" t="s">
        <v>47</v>
      </c>
      <c r="G20" s="28" t="s">
        <v>48</v>
      </c>
      <c r="K20" s="60">
        <f t="shared" ref="K20:K47" si="2">L20/6</f>
        <v>150</v>
      </c>
      <c r="L20" s="50">
        <v>900</v>
      </c>
      <c r="M20" s="61">
        <f>N20/6</f>
        <v>149.91333333333333</v>
      </c>
      <c r="N20" s="50">
        <v>899.48</v>
      </c>
    </row>
    <row r="21" spans="1:17" ht="15.75">
      <c r="A21" s="32">
        <v>3</v>
      </c>
      <c r="B21" s="21" t="s">
        <v>56</v>
      </c>
      <c r="C21" s="25">
        <f>L21-K21</f>
        <v>250</v>
      </c>
      <c r="D21" s="37">
        <f t="shared" si="1"/>
        <v>216.5</v>
      </c>
      <c r="E21" s="28" t="s">
        <v>29</v>
      </c>
      <c r="F21" s="28" t="s">
        <v>47</v>
      </c>
      <c r="G21" s="28" t="s">
        <v>48</v>
      </c>
      <c r="K21" s="60">
        <f t="shared" si="2"/>
        <v>50</v>
      </c>
      <c r="L21" s="50">
        <v>300</v>
      </c>
      <c r="M21" s="61">
        <f t="shared" ref="M21:M48" si="3">N21/6</f>
        <v>36.083333333333336</v>
      </c>
      <c r="N21" s="50">
        <v>216.5</v>
      </c>
      <c r="Q21" s="49"/>
    </row>
    <row r="22" spans="1:17" ht="15.75">
      <c r="A22" s="32">
        <v>4</v>
      </c>
      <c r="B22" s="21" t="s">
        <v>8</v>
      </c>
      <c r="C22" s="25">
        <f t="shared" si="0"/>
        <v>291.66666666666669</v>
      </c>
      <c r="D22" s="37">
        <f t="shared" si="1"/>
        <v>262.26</v>
      </c>
      <c r="E22" s="28" t="s">
        <v>29</v>
      </c>
      <c r="F22" s="28" t="s">
        <v>47</v>
      </c>
      <c r="G22" s="28" t="s">
        <v>48</v>
      </c>
      <c r="K22" s="60">
        <f t="shared" si="2"/>
        <v>58.333333333333336</v>
      </c>
      <c r="L22" s="50">
        <v>350</v>
      </c>
      <c r="M22" s="61">
        <f t="shared" si="3"/>
        <v>43.71</v>
      </c>
      <c r="N22" s="50">
        <v>262.26</v>
      </c>
    </row>
    <row r="23" spans="1:17" ht="15.75">
      <c r="A23" s="32">
        <v>5</v>
      </c>
      <c r="B23" s="24" t="s">
        <v>9</v>
      </c>
      <c r="C23" s="25">
        <f>L23-K23</f>
        <v>183.33333333333334</v>
      </c>
      <c r="D23" s="37">
        <f>N23</f>
        <v>117.84</v>
      </c>
      <c r="E23" s="28" t="s">
        <v>29</v>
      </c>
      <c r="F23" s="28" t="s">
        <v>47</v>
      </c>
      <c r="G23" s="28" t="s">
        <v>48</v>
      </c>
      <c r="K23" s="60">
        <f t="shared" si="2"/>
        <v>36.666666666666664</v>
      </c>
      <c r="L23" s="50">
        <v>220</v>
      </c>
      <c r="M23" s="61">
        <f t="shared" si="3"/>
        <v>19.64</v>
      </c>
      <c r="N23" s="50">
        <v>117.84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16.666666666666668</v>
      </c>
      <c r="D25" s="37">
        <f t="shared" si="1"/>
        <v>0</v>
      </c>
      <c r="E25" s="28" t="s">
        <v>29</v>
      </c>
      <c r="F25" s="28" t="s">
        <v>47</v>
      </c>
      <c r="G25" s="28" t="s">
        <v>48</v>
      </c>
      <c r="K25" s="60">
        <f t="shared" si="2"/>
        <v>3.3333333333333335</v>
      </c>
      <c r="L25" s="50">
        <v>20</v>
      </c>
      <c r="M25" s="61">
        <f t="shared" si="3"/>
        <v>0</v>
      </c>
      <c r="N25" s="50">
        <v>0</v>
      </c>
      <c r="Q25" s="49"/>
    </row>
    <row r="26" spans="1:17" ht="15.75">
      <c r="A26" s="32">
        <v>8</v>
      </c>
      <c r="B26" s="24" t="s">
        <v>60</v>
      </c>
      <c r="C26" s="25">
        <f t="shared" si="0"/>
        <v>0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50">
        <v>0</v>
      </c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583.33333333333337</v>
      </c>
      <c r="D28" s="37">
        <f t="shared" si="1"/>
        <v>569.37</v>
      </c>
      <c r="E28" s="29" t="s">
        <v>30</v>
      </c>
      <c r="F28" s="28" t="s">
        <v>47</v>
      </c>
      <c r="G28" s="28" t="s">
        <v>48</v>
      </c>
      <c r="K28" s="60">
        <f t="shared" si="2"/>
        <v>116.66666666666667</v>
      </c>
      <c r="L28" s="50">
        <v>700</v>
      </c>
      <c r="M28" s="61">
        <f t="shared" si="3"/>
        <v>94.894999999999996</v>
      </c>
      <c r="N28" s="69">
        <v>569.37</v>
      </c>
    </row>
    <row r="29" spans="1:17" ht="15.75">
      <c r="A29" s="32">
        <v>11</v>
      </c>
      <c r="B29" s="22" t="s">
        <v>14</v>
      </c>
      <c r="C29" s="25">
        <f t="shared" si="0"/>
        <v>83.333333333333329</v>
      </c>
      <c r="D29" s="37">
        <f t="shared" si="1"/>
        <v>73.739999999999995</v>
      </c>
      <c r="E29" s="29" t="s">
        <v>30</v>
      </c>
      <c r="F29" s="28" t="s">
        <v>47</v>
      </c>
      <c r="G29" s="28" t="s">
        <v>48</v>
      </c>
      <c r="K29" s="60">
        <f t="shared" si="2"/>
        <v>16.666666666666668</v>
      </c>
      <c r="L29" s="50">
        <v>100</v>
      </c>
      <c r="M29" s="61">
        <f t="shared" si="3"/>
        <v>12.29</v>
      </c>
      <c r="N29" s="69">
        <v>73.739999999999995</v>
      </c>
    </row>
    <row r="30" spans="1:17" ht="15.75">
      <c r="A30" s="32">
        <v>12</v>
      </c>
      <c r="B30" s="22" t="s">
        <v>15</v>
      </c>
      <c r="C30" s="25">
        <f t="shared" si="0"/>
        <v>291.66666666666669</v>
      </c>
      <c r="D30" s="37">
        <f t="shared" si="1"/>
        <v>224.34</v>
      </c>
      <c r="E30" s="29" t="s">
        <v>30</v>
      </c>
      <c r="F30" s="28" t="s">
        <v>47</v>
      </c>
      <c r="G30" s="28" t="s">
        <v>48</v>
      </c>
      <c r="K30" s="60">
        <f t="shared" si="2"/>
        <v>58.333333333333336</v>
      </c>
      <c r="L30" s="50">
        <v>350</v>
      </c>
      <c r="M30" s="61">
        <f t="shared" si="3"/>
        <v>37.39</v>
      </c>
      <c r="N30" s="50">
        <v>224.34</v>
      </c>
    </row>
    <row r="31" spans="1:17" ht="15.75">
      <c r="A31" s="32">
        <v>13</v>
      </c>
      <c r="B31" s="22" t="s">
        <v>16</v>
      </c>
      <c r="C31" s="25">
        <f t="shared" si="0"/>
        <v>205.66666666666669</v>
      </c>
      <c r="D31" s="37">
        <f t="shared" si="1"/>
        <v>168.12</v>
      </c>
      <c r="E31" s="29" t="s">
        <v>30</v>
      </c>
      <c r="F31" s="28" t="s">
        <v>47</v>
      </c>
      <c r="G31" s="28" t="s">
        <v>48</v>
      </c>
      <c r="K31" s="60">
        <f t="shared" si="2"/>
        <v>41.133333333333333</v>
      </c>
      <c r="L31" s="50">
        <v>246.8</v>
      </c>
      <c r="M31" s="61">
        <f t="shared" si="3"/>
        <v>28.02</v>
      </c>
      <c r="N31" s="50">
        <v>168.12</v>
      </c>
    </row>
    <row r="32" spans="1:17" ht="15.75">
      <c r="A32" s="32">
        <v>14</v>
      </c>
      <c r="B32" s="22" t="s">
        <v>17</v>
      </c>
      <c r="C32" s="25">
        <f t="shared" si="0"/>
        <v>2.833333333333333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0.56666666666666665</v>
      </c>
      <c r="L32" s="50">
        <v>3.4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1076.3333333333333</v>
      </c>
      <c r="D34" s="37">
        <f t="shared" si="1"/>
        <v>1291.5999999999999</v>
      </c>
      <c r="E34" s="29" t="s">
        <v>30</v>
      </c>
      <c r="F34" s="28" t="s">
        <v>47</v>
      </c>
      <c r="G34" s="28" t="s">
        <v>48</v>
      </c>
      <c r="K34" s="60">
        <f t="shared" si="2"/>
        <v>215.26666666666665</v>
      </c>
      <c r="L34" s="50">
        <v>1291.5999999999999</v>
      </c>
      <c r="M34" s="61">
        <f t="shared" si="3"/>
        <v>215.26666666666665</v>
      </c>
      <c r="N34" s="50">
        <v>1291.5999999999999</v>
      </c>
    </row>
    <row r="35" spans="1:17" ht="15.75">
      <c r="A35" s="32">
        <v>17</v>
      </c>
      <c r="B35" s="24" t="s">
        <v>33</v>
      </c>
      <c r="C35" s="25">
        <f t="shared" si="0"/>
        <v>180</v>
      </c>
      <c r="D35" s="37">
        <f t="shared" si="1"/>
        <v>182</v>
      </c>
      <c r="E35" s="29" t="s">
        <v>30</v>
      </c>
      <c r="F35" s="28" t="s">
        <v>47</v>
      </c>
      <c r="G35" s="28" t="s">
        <v>48</v>
      </c>
      <c r="K35" s="60"/>
      <c r="L35" s="50">
        <v>180</v>
      </c>
      <c r="M35" s="61"/>
      <c r="N35" s="50">
        <v>182</v>
      </c>
    </row>
    <row r="36" spans="1:17" ht="15.75">
      <c r="A36" s="32">
        <v>18</v>
      </c>
      <c r="B36" s="22" t="s">
        <v>18</v>
      </c>
      <c r="C36" s="25">
        <f t="shared" si="0"/>
        <v>83.333333333333329</v>
      </c>
      <c r="D36" s="37">
        <f t="shared" si="1"/>
        <v>24.6</v>
      </c>
      <c r="E36" s="29" t="s">
        <v>29</v>
      </c>
      <c r="F36" s="28" t="s">
        <v>47</v>
      </c>
      <c r="G36" s="28" t="s">
        <v>48</v>
      </c>
      <c r="K36" s="60">
        <f t="shared" si="2"/>
        <v>16.666666666666668</v>
      </c>
      <c r="L36" s="50">
        <v>100</v>
      </c>
      <c r="M36" s="61">
        <f t="shared" si="3"/>
        <v>4.1000000000000005</v>
      </c>
      <c r="N36" s="50">
        <v>24.6</v>
      </c>
    </row>
    <row r="37" spans="1:17" ht="15.75">
      <c r="A37" s="32">
        <v>19</v>
      </c>
      <c r="B37" s="22" t="s">
        <v>19</v>
      </c>
      <c r="C37" s="25">
        <f t="shared" si="0"/>
        <v>500</v>
      </c>
      <c r="D37" s="37">
        <f t="shared" si="1"/>
        <v>515.52</v>
      </c>
      <c r="E37" s="29" t="s">
        <v>29</v>
      </c>
      <c r="F37" s="28" t="s">
        <v>47</v>
      </c>
      <c r="G37" s="28" t="s">
        <v>48</v>
      </c>
      <c r="K37" s="60">
        <f t="shared" si="2"/>
        <v>100</v>
      </c>
      <c r="L37" s="50">
        <v>600</v>
      </c>
      <c r="M37" s="61">
        <f t="shared" si="3"/>
        <v>85.92</v>
      </c>
      <c r="N37" s="50">
        <v>515.52</v>
      </c>
    </row>
    <row r="38" spans="1:17" ht="15.75">
      <c r="A38" s="32">
        <v>20</v>
      </c>
      <c r="B38" s="22" t="s">
        <v>20</v>
      </c>
      <c r="C38" s="25">
        <f t="shared" si="0"/>
        <v>83.333333333333329</v>
      </c>
      <c r="D38" s="37">
        <f t="shared" si="1"/>
        <v>141.12</v>
      </c>
      <c r="E38" s="29" t="s">
        <v>29</v>
      </c>
      <c r="F38" s="28" t="s">
        <v>47</v>
      </c>
      <c r="G38" s="28" t="s">
        <v>48</v>
      </c>
      <c r="K38" s="60">
        <f t="shared" si="2"/>
        <v>16.666666666666668</v>
      </c>
      <c r="L38" s="50">
        <v>100</v>
      </c>
      <c r="M38" s="61">
        <f t="shared" si="3"/>
        <v>23.52</v>
      </c>
      <c r="N38" s="50">
        <v>141.12</v>
      </c>
      <c r="Q38" s="49"/>
    </row>
    <row r="39" spans="1:17" ht="15.75">
      <c r="A39" s="32">
        <v>21</v>
      </c>
      <c r="B39" s="22" t="s">
        <v>21</v>
      </c>
      <c r="C39" s="25">
        <f t="shared" si="0"/>
        <v>967.1</v>
      </c>
      <c r="D39" s="37">
        <f t="shared" si="1"/>
        <v>698.6</v>
      </c>
      <c r="E39" s="29"/>
      <c r="F39" s="28" t="s">
        <v>47</v>
      </c>
      <c r="G39" s="28" t="s">
        <v>48</v>
      </c>
      <c r="K39" s="60"/>
      <c r="L39" s="50">
        <v>967.1</v>
      </c>
      <c r="M39" s="61"/>
      <c r="N39" s="50">
        <v>698.6</v>
      </c>
    </row>
    <row r="40" spans="1:17" ht="15.75">
      <c r="A40" s="32">
        <v>22</v>
      </c>
      <c r="B40" s="22" t="s">
        <v>22</v>
      </c>
      <c r="C40" s="25">
        <f t="shared" si="0"/>
        <v>166.66666666666666</v>
      </c>
      <c r="D40" s="37">
        <f t="shared" si="1"/>
        <v>60.6</v>
      </c>
      <c r="E40" s="29" t="s">
        <v>29</v>
      </c>
      <c r="F40" s="29" t="s">
        <v>47</v>
      </c>
      <c r="G40" s="28" t="s">
        <v>48</v>
      </c>
      <c r="K40" s="60">
        <f t="shared" si="2"/>
        <v>33.333333333333336</v>
      </c>
      <c r="L40" s="50">
        <v>200</v>
      </c>
      <c r="M40" s="61">
        <f t="shared" si="3"/>
        <v>10.1</v>
      </c>
      <c r="N40" s="50">
        <v>60.6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>
        <v>0</v>
      </c>
    </row>
    <row r="42" spans="1:17" ht="15.75">
      <c r="A42" s="32">
        <v>24</v>
      </c>
      <c r="B42" s="23" t="s">
        <v>34</v>
      </c>
      <c r="C42" s="25">
        <f t="shared" si="0"/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67</v>
      </c>
      <c r="C45" s="25">
        <f t="shared" si="0"/>
        <v>833.33333333333337</v>
      </c>
      <c r="D45" s="37">
        <f t="shared" si="1"/>
        <v>982.8</v>
      </c>
      <c r="E45" s="29" t="s">
        <v>29</v>
      </c>
      <c r="F45" s="29" t="s">
        <v>47</v>
      </c>
      <c r="G45" s="28" t="s">
        <v>48</v>
      </c>
      <c r="K45" s="60">
        <f t="shared" si="2"/>
        <v>166.66666666666666</v>
      </c>
      <c r="L45" s="50">
        <v>1000</v>
      </c>
      <c r="M45" s="61">
        <f t="shared" si="3"/>
        <v>163.79999999999998</v>
      </c>
      <c r="N45" s="50">
        <v>982.8</v>
      </c>
    </row>
    <row r="46" spans="1:17" ht="15.75">
      <c r="A46" s="32">
        <v>28</v>
      </c>
      <c r="B46" s="66" t="s">
        <v>64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1080.3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SUM(C19:C47)</f>
        <v>7634.9</v>
      </c>
      <c r="D49" s="47">
        <f>SUM(D19:D47)</f>
        <v>6428.49</v>
      </c>
      <c r="E49" s="34"/>
      <c r="F49" s="34"/>
      <c r="G49" s="34"/>
      <c r="K49" s="60">
        <f>SUM(K19:K48)</f>
        <v>1080.3</v>
      </c>
      <c r="L49" s="60">
        <f>SUM(L19:L48)</f>
        <v>7634.9000000000005</v>
      </c>
      <c r="M49" s="60">
        <f>SUM(M19:M48)</f>
        <v>924.6483333333332</v>
      </c>
      <c r="N49" s="60">
        <f>SUM(N20:N48)</f>
        <v>6428.49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2" right="0.2" top="0.75" bottom="0.75" header="0.3" footer="0.3"/>
  <pageSetup orientation="landscape" verticalDpi="0" r:id="rId1"/>
  <rowBreaks count="1" manualBreakCount="1">
    <brk id="34" max="14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Janar-Prill 2025</vt:lpstr>
      <vt:lpstr>Janar-Gusht 2025</vt:lpstr>
      <vt:lpstr>Janar-Dhjetor2025</vt:lpstr>
      <vt:lpstr>'Janar-Dhjetor2025'!Print_Area</vt:lpstr>
      <vt:lpstr>'Janar-Gusht 2025'!Print_Area</vt:lpstr>
      <vt:lpstr>'Janar-Prill 2025'!Print_Area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2026-01-08T13:37:08Z</dcterms:modified>
</cp:coreProperties>
</file>